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20" yWindow="-120" windowWidth="19440" windowHeight="10290"/>
  </bookViews>
  <sheets>
    <sheet name="comparativo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 localSheetId="0">#REF!</definedName>
    <definedName name="_xlnm.Database">#REF!</definedName>
    <definedName name="Borrar" localSheetId="0">[1]verifica!$B$6:$C$7,[1]verifica!$C$8,[1]verifica!$B$9,[1]verifica!$B$13:$C$13,[1]verifica!$B$15:$C$15,[1]verifica!$B$19:$C$19,[1]verifica!$B$24:$C$25</definedName>
    <definedName name="Borrar">[2]verifica!$C$6:$D$7,[2]verifica!$D$10,[2]verifica!$C$11,[2]verifica!$C$15:$D$15,[2]verifica!#REF!,[2]verifica!$C$21:$D$21,[2]verifica!$C$26:$D$27</definedName>
    <definedName name="Cuadro3" localSheetId="0">#REF!</definedName>
    <definedName name="Cuadro3">#REF!</definedName>
    <definedName name="Rango_a_copiar">[3]carga!$B$1:$B$63</definedName>
  </definedNames>
  <calcPr calcId="125725"/>
</workbook>
</file>

<file path=xl/calcChain.xml><?xml version="1.0" encoding="utf-8"?>
<calcChain xmlns="http://schemas.openxmlformats.org/spreadsheetml/2006/main">
  <c r="H41" i="1"/>
  <c r="I41"/>
  <c r="C41"/>
  <c r="B41"/>
  <c r="D41"/>
  <c r="G41"/>
  <c r="F41"/>
  <c r="I40"/>
  <c r="H40"/>
  <c r="E40"/>
  <c r="D40"/>
  <c r="H33"/>
  <c r="E33"/>
  <c r="D33"/>
  <c r="F33"/>
  <c r="I33" s="1"/>
  <c r="G33"/>
  <c r="C33"/>
  <c r="B33"/>
  <c r="E41" l="1"/>
</calcChain>
</file>

<file path=xl/sharedStrings.xml><?xml version="1.0" encoding="utf-8"?>
<sst xmlns="http://schemas.openxmlformats.org/spreadsheetml/2006/main" count="83" uniqueCount="66">
  <si>
    <t>Millones de pesos corrientes</t>
  </si>
  <si>
    <t>ACUMULADO EN EL MES</t>
  </si>
  <si>
    <t>ACUMULADO EN EL AÑO</t>
  </si>
  <si>
    <t>Diferencia</t>
  </si>
  <si>
    <t>Valores absolutos</t>
  </si>
  <si>
    <t>%</t>
  </si>
  <si>
    <t xml:space="preserve"> </t>
  </si>
  <si>
    <t xml:space="preserve">  TOTAL GENERAL</t>
  </si>
  <si>
    <t xml:space="preserve">            Pagos directos y retenciones - Impositivo</t>
  </si>
  <si>
    <t xml:space="preserve">            Pagos directos y retenciones - Aduanero</t>
  </si>
  <si>
    <t xml:space="preserve">      IVA Neto de Devoluciones</t>
  </si>
  <si>
    <t xml:space="preserve">      Ganancias</t>
  </si>
  <si>
    <t xml:space="preserve">            Retenciones - Aduanero</t>
  </si>
  <si>
    <t xml:space="preserve">      Cuentas Corrientes Ley 25413</t>
  </si>
  <si>
    <t xml:space="preserve">      Internos</t>
  </si>
  <si>
    <t xml:space="preserve">           Tabacos</t>
  </si>
  <si>
    <t xml:space="preserve">           Resto</t>
  </si>
  <si>
    <t xml:space="preserve">      Adicional de emergencia sobre cigarrillos</t>
  </si>
  <si>
    <t xml:space="preserve">      Bienes personales</t>
  </si>
  <si>
    <t xml:space="preserve">      Monotributo - Recursos Impositivos</t>
  </si>
  <si>
    <t xml:space="preserve">      Impuesto Solidario (PAIS)</t>
  </si>
  <si>
    <t xml:space="preserve">      Resto</t>
  </si>
  <si>
    <t xml:space="preserve">          Impuesto a los servicios de comunicación audiovisual - Ley 26.522</t>
  </si>
  <si>
    <t xml:space="preserve">          Impuesto a la transferencia de inmuebles</t>
  </si>
  <si>
    <t xml:space="preserve">          Fdo. p/ Educaión y Prom. Cooperativa</t>
  </si>
  <si>
    <t xml:space="preserve">          Impuesto a los premios de juegos de azar</t>
  </si>
  <si>
    <t xml:space="preserve">          Impuesto s/las entradas cinematográficas y s/los videos</t>
  </si>
  <si>
    <t xml:space="preserve">          Otros    3/</t>
  </si>
  <si>
    <t xml:space="preserve">      Devoluciones, reintegros fiscales y reembolsos (-)</t>
  </si>
  <si>
    <t xml:space="preserve">           Devoluciones</t>
  </si>
  <si>
    <t xml:space="preserve">           Reintegros fiscales</t>
  </si>
  <si>
    <t xml:space="preserve">  SEGURIDAD SOCIAL</t>
  </si>
  <si>
    <t xml:space="preserve">           Contribuciones  4/</t>
  </si>
  <si>
    <t xml:space="preserve">           Aportes </t>
  </si>
  <si>
    <t xml:space="preserve">           Obras sociales</t>
  </si>
  <si>
    <t xml:space="preserve">           Riesgos del trabajo  </t>
  </si>
  <si>
    <t xml:space="preserve">           Monotributo - Recursos de la Seguridad Social</t>
  </si>
  <si>
    <t xml:space="preserve">           Seguro colectivo de vida</t>
  </si>
  <si>
    <t xml:space="preserve">      Comercio Exterior</t>
  </si>
  <si>
    <t xml:space="preserve">            Derechos a la Exportación</t>
  </si>
  <si>
    <t xml:space="preserve">            Derechos a la Importación</t>
  </si>
  <si>
    <t xml:space="preserve">            Estadística de Importación</t>
  </si>
  <si>
    <t xml:space="preserve">            Factor de convergencia neto</t>
  </si>
  <si>
    <t xml:space="preserve">      Tasas Aduaneras</t>
  </si>
  <si>
    <t xml:space="preserve">      Ingresos brutos</t>
  </si>
  <si>
    <r>
      <t xml:space="preserve">   IMPUESTOS </t>
    </r>
    <r>
      <rPr>
        <sz val="10"/>
        <rFont val="Arial"/>
        <family val="2"/>
      </rPr>
      <t>1/</t>
    </r>
  </si>
  <si>
    <r>
      <t xml:space="preserve">      IVA Bruto </t>
    </r>
    <r>
      <rPr>
        <sz val="10"/>
        <rFont val="Arial"/>
        <family val="2"/>
      </rPr>
      <t>2/</t>
    </r>
  </si>
  <si>
    <t>CONCEPTO</t>
  </si>
  <si>
    <t xml:space="preserve">  Facilidades de Pago pendientes de distribución</t>
  </si>
  <si>
    <r>
      <t xml:space="preserve">  RECURSOS ADUANEROS 5</t>
    </r>
    <r>
      <rPr>
        <sz val="10"/>
        <rFont val="Arial"/>
        <family val="2"/>
      </rPr>
      <t>/</t>
    </r>
  </si>
  <si>
    <t xml:space="preserve">      Regularización de Activos</t>
  </si>
  <si>
    <t xml:space="preserve">      Combustibles Total</t>
  </si>
  <si>
    <t xml:space="preserve">1/ Recaudación neta de Devoluciones y Reintegros Fiscales                                                                          </t>
  </si>
  <si>
    <t xml:space="preserve">2/ Recaudación bruta, sin restar Devoluciones y Reintegros Fiscales </t>
  </si>
  <si>
    <t>3/ Incluye: Sellos, Apuestas en efectivo y otros menores</t>
  </si>
  <si>
    <t xml:space="preserve">4/ Incluye Facilidades de Pago y Agentes de Retención    </t>
  </si>
  <si>
    <t xml:space="preserve">5/ No incluye recaudación por Impuestos a las Ganancias, al Valor Agregado, Internos y Combustibles </t>
  </si>
  <si>
    <t xml:space="preserve"> -*-  : Porcentaje mayor a 1000.</t>
  </si>
  <si>
    <t>Nota: No incluye Aporte Solidario y Extraordinario</t>
  </si>
  <si>
    <t>Fuente: Agencia de Recaudación y Control Aduanero. (ARCA)</t>
  </si>
  <si>
    <t xml:space="preserve">          Apuestas en efectivo</t>
  </si>
  <si>
    <t xml:space="preserve">          Apuestas on line</t>
  </si>
  <si>
    <t>Enero 2026 y 2025</t>
  </si>
  <si>
    <t>ARCA. COMPARATIVO DE LA RECAUDACION AÑOS 2026 Y 2025</t>
  </si>
  <si>
    <t>(21 días hábiles)</t>
  </si>
  <si>
    <t>(22 días hábiles)</t>
  </si>
</sst>
</file>

<file path=xl/styles.xml><?xml version="1.0" encoding="utf-8"?>
<styleSheet xmlns="http://schemas.openxmlformats.org/spreadsheetml/2006/main">
  <numFmts count="32"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yyyy"/>
    <numFmt numFmtId="168" formatCode="0_)"/>
    <numFmt numFmtId="169" formatCode="#,##0.0\ _$;\-#,##0.0\ _$"/>
    <numFmt numFmtId="170" formatCode="#,##0.0;\-#,##0.0"/>
    <numFmt numFmtId="171" formatCode="mmmm\ yyyy"/>
    <numFmt numFmtId="172" formatCode="#,##0_);\-#,##0_)"/>
    <numFmt numFmtId="173" formatCode="#.##000"/>
    <numFmt numFmtId="174" formatCode="#,##0\ _$;\-#,##0\ _$"/>
    <numFmt numFmtId="175" formatCode="#,##0.00\ _$;\-#,##0.00\ _$"/>
    <numFmt numFmtId="176" formatCode="_(* #,##0.00000_);_(* \(#,##0.00000\);_(* &quot;-&quot;??_);_(@_)"/>
    <numFmt numFmtId="177" formatCode="#,##0__;#,##0__"/>
    <numFmt numFmtId="178" formatCode="#,##0.0000_);\(#,##0.0000\)"/>
    <numFmt numFmtId="179" formatCode="#,##0.00__;#,##0.00__"/>
    <numFmt numFmtId="180" formatCode="0.0_)"/>
    <numFmt numFmtId="181" formatCode="#\ ###\ ###\ ##0\ "/>
    <numFmt numFmtId="182" formatCode="\$#,#00"/>
    <numFmt numFmtId="183" formatCode="&quot;$&quot;#,#00"/>
    <numFmt numFmtId="184" formatCode="m&quot;ont&quot;h\ d&quot;, &quot;yyyy"/>
    <numFmt numFmtId="185" formatCode="m\o\n\th\ d\,\ yyyy"/>
    <numFmt numFmtId="186" formatCode="_([$€-2]* #,##0.00_);_([$€-2]* \(#,##0.00\);_([$€-2]* &quot;-&quot;??_)"/>
    <numFmt numFmtId="187" formatCode="#,#00"/>
    <numFmt numFmtId="188" formatCode="#."/>
    <numFmt numFmtId="189" formatCode="#,"/>
    <numFmt numFmtId="190" formatCode="_-* #,##0.00\ _$_-;\-* #,##0.00\ _$_-;_-* \-??\ _$_-;_-@_-"/>
    <numFmt numFmtId="191" formatCode="_-* #,##0.00\ _P_t_a_-;\-* #,##0.00\ _P_t_a_-;_-* \-??\ _P_t_a_-;_-@_-"/>
    <numFmt numFmtId="192" formatCode="%#,#00"/>
    <numFmt numFmtId="193" formatCode="General_)"/>
    <numFmt numFmtId="194" formatCode="#,##0.00000000;\-#,##0.00000000"/>
    <numFmt numFmtId="195" formatCode="#,##0.00000\ _$;\-#,##0.00000\ _$"/>
  </numFmts>
  <fonts count="42">
    <font>
      <sz val="10"/>
      <name val="Arial"/>
    </font>
    <font>
      <sz val="11"/>
      <color indexed="8"/>
      <name val="Calibri"/>
      <family val="2"/>
    </font>
    <font>
      <sz val="11"/>
      <color indexed="42"/>
      <name val="Calibri"/>
      <family val="2"/>
    </font>
    <font>
      <sz val="11"/>
      <color indexed="9"/>
      <name val="Calibri"/>
      <family val="2"/>
    </font>
    <font>
      <sz val="7"/>
      <name val="SwitzerlandLight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42"/>
      <name val="Calibri"/>
      <family val="2"/>
    </font>
    <font>
      <sz val="11"/>
      <color indexed="10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10"/>
      <name val="MS Sans Serif"/>
      <family val="2"/>
    </font>
    <font>
      <sz val="7"/>
      <name val="Times New Roman"/>
      <family val="1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4"/>
      <name val="Times New Roman"/>
      <family val="1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trike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1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6"/>
      </patternFill>
    </fill>
    <fill>
      <patternFill patternType="solid">
        <fgColor indexed="14"/>
        <bgColor indexed="64"/>
      </patternFill>
    </fill>
  </fills>
  <borders count="2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1"/>
      </bottom>
      <diagonal/>
    </border>
    <border>
      <left/>
      <right/>
      <top/>
      <bottom style="medium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14"/>
      </left>
      <right/>
      <top style="medium">
        <color indexed="14"/>
      </top>
      <bottom/>
      <diagonal/>
    </border>
    <border>
      <left/>
      <right/>
      <top style="medium">
        <color indexed="14"/>
      </top>
      <bottom/>
      <diagonal/>
    </border>
    <border>
      <left/>
      <right style="medium">
        <color indexed="14"/>
      </right>
      <top style="medium">
        <color indexed="14"/>
      </top>
      <bottom/>
      <diagonal/>
    </border>
    <border>
      <left style="medium">
        <color indexed="14"/>
      </left>
      <right/>
      <top/>
      <bottom/>
      <diagonal/>
    </border>
    <border>
      <left/>
      <right style="medium">
        <color indexed="14"/>
      </right>
      <top/>
      <bottom/>
      <diagonal/>
    </border>
    <border>
      <left style="medium">
        <color indexed="14"/>
      </left>
      <right/>
      <top/>
      <bottom style="medium">
        <color indexed="14"/>
      </bottom>
      <diagonal/>
    </border>
    <border>
      <left/>
      <right/>
      <top/>
      <bottom style="medium">
        <color indexed="14"/>
      </bottom>
      <diagonal/>
    </border>
    <border>
      <left/>
      <right style="medium">
        <color indexed="14"/>
      </right>
      <top/>
      <bottom style="medium">
        <color indexed="14"/>
      </bottom>
      <diagonal/>
    </border>
  </borders>
  <cellStyleXfs count="12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181" fontId="4" fillId="0" borderId="1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6" fillId="8" borderId="2" applyNumberFormat="0" applyAlignment="0" applyProtection="0"/>
    <xf numFmtId="0" fontId="7" fillId="15" borderId="3" applyNumberFormat="0" applyAlignment="0" applyProtection="0"/>
    <xf numFmtId="0" fontId="8" fillId="0" borderId="4" applyNumberFormat="0" applyFill="0" applyAlignment="0" applyProtection="0"/>
    <xf numFmtId="0" fontId="9" fillId="15" borderId="3" applyNumberFormat="0" applyAlignment="0" applyProtection="0"/>
    <xf numFmtId="0" fontId="10" fillId="0" borderId="5" applyNumberFormat="0" applyFill="0" applyAlignment="0" applyProtection="0"/>
    <xf numFmtId="173" fontId="11" fillId="0" borderId="0">
      <protection locked="0"/>
    </xf>
    <xf numFmtId="38" fontId="12" fillId="0" borderId="0" applyFont="0" applyFill="0" applyBorder="0" applyAlignment="0" applyProtection="0"/>
    <xf numFmtId="173" fontId="11" fillId="0" borderId="0">
      <protection locked="0"/>
    </xf>
    <xf numFmtId="182" fontId="11" fillId="0" borderId="0">
      <protection locked="0"/>
    </xf>
    <xf numFmtId="164" fontId="12" fillId="0" borderId="0" applyFont="0" applyFill="0" applyBorder="0" applyAlignment="0" applyProtection="0"/>
    <xf numFmtId="183" fontId="11" fillId="0" borderId="0">
      <protection locked="0"/>
    </xf>
    <xf numFmtId="183" fontId="11" fillId="0" borderId="0">
      <protection locked="0"/>
    </xf>
    <xf numFmtId="0" fontId="11" fillId="0" borderId="0">
      <protection locked="0"/>
    </xf>
    <xf numFmtId="184" fontId="11" fillId="0" borderId="0">
      <protection locked="0"/>
    </xf>
    <xf numFmtId="185" fontId="11" fillId="0" borderId="0">
      <protection locked="0"/>
    </xf>
    <xf numFmtId="0" fontId="13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2" borderId="0" applyNumberFormat="0" applyBorder="0" applyAlignment="0" applyProtection="0"/>
    <xf numFmtId="0" fontId="14" fillId="7" borderId="2" applyNumberFormat="0" applyAlignment="0" applyProtection="0"/>
    <xf numFmtId="186" fontId="15" fillId="0" borderId="0" applyFont="0" applyFill="0" applyBorder="0" applyAlignment="0" applyProtection="0"/>
    <xf numFmtId="187" fontId="11" fillId="0" borderId="0">
      <protection locked="0"/>
    </xf>
    <xf numFmtId="187" fontId="11" fillId="0" borderId="0">
      <protection locked="0"/>
    </xf>
    <xf numFmtId="188" fontId="16" fillId="0" borderId="0">
      <protection locked="0"/>
    </xf>
    <xf numFmtId="189" fontId="16" fillId="0" borderId="0">
      <protection locked="0"/>
    </xf>
    <xf numFmtId="188" fontId="16" fillId="0" borderId="0">
      <protection locked="0"/>
    </xf>
    <xf numFmtId="189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0" borderId="0"/>
    <xf numFmtId="0" fontId="15" fillId="0" borderId="0"/>
    <xf numFmtId="180" fontId="23" fillId="0" borderId="0"/>
    <xf numFmtId="190" fontId="23" fillId="0" borderId="0"/>
    <xf numFmtId="0" fontId="15" fillId="0" borderId="0"/>
    <xf numFmtId="190" fontId="23" fillId="0" borderId="0"/>
    <xf numFmtId="175" fontId="23" fillId="0" borderId="0"/>
    <xf numFmtId="191" fontId="23" fillId="0" borderId="0"/>
    <xf numFmtId="0" fontId="24" fillId="0" borderId="0"/>
    <xf numFmtId="0" fontId="15" fillId="4" borderId="6" applyNumberFormat="0" applyFont="0" applyAlignment="0" applyProtection="0"/>
    <xf numFmtId="0" fontId="1" fillId="4" borderId="6" applyNumberFormat="0" applyFont="0" applyAlignment="0" applyProtection="0"/>
    <xf numFmtId="192" fontId="11" fillId="0" borderId="0">
      <protection locked="0"/>
    </xf>
    <xf numFmtId="192" fontId="11" fillId="0" borderId="0">
      <protection locked="0"/>
    </xf>
    <xf numFmtId="173" fontId="11" fillId="0" borderId="0">
      <protection locked="0"/>
    </xf>
    <xf numFmtId="181" fontId="25" fillId="0" borderId="0"/>
    <xf numFmtId="0" fontId="26" fillId="8" borderId="7" applyNumberFormat="0" applyAlignment="0" applyProtection="0"/>
    <xf numFmtId="0" fontId="26" fillId="8" borderId="7" applyNumberFormat="0" applyAlignment="0" applyProtection="0"/>
    <xf numFmtId="38" fontId="24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3" fontId="28" fillId="0" borderId="8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193" fontId="28" fillId="0" borderId="8"/>
    <xf numFmtId="189" fontId="16" fillId="0" borderId="0">
      <protection locked="0"/>
    </xf>
    <xf numFmtId="189" fontId="16" fillId="0" borderId="0">
      <protection locked="0"/>
    </xf>
    <xf numFmtId="0" fontId="32" fillId="0" borderId="12" applyNumberFormat="0" applyFill="0" applyAlignment="0" applyProtection="0"/>
    <xf numFmtId="189" fontId="11" fillId="0" borderId="13">
      <protection locked="0"/>
    </xf>
  </cellStyleXfs>
  <cellXfs count="112">
    <xf numFmtId="0" fontId="0" fillId="0" borderId="0" xfId="0"/>
    <xf numFmtId="14" fontId="34" fillId="0" borderId="0" xfId="0" applyNumberFormat="1" applyFont="1" applyAlignment="1" applyProtection="1">
      <alignment horizontal="left"/>
    </xf>
    <xf numFmtId="174" fontId="15" fillId="0" borderId="0" xfId="96" applyNumberFormat="1" applyFont="1" applyBorder="1"/>
    <xf numFmtId="174" fontId="34" fillId="0" borderId="0" xfId="96" applyNumberFormat="1" applyFont="1" applyFill="1" applyBorder="1" applyAlignment="1" applyProtection="1">
      <alignment horizontal="right"/>
    </xf>
    <xf numFmtId="194" fontId="15" fillId="0" borderId="0" xfId="96" applyNumberFormat="1" applyFont="1" applyFill="1" applyBorder="1"/>
    <xf numFmtId="179" fontId="15" fillId="0" borderId="0" xfId="96" applyNumberFormat="1" applyFont="1" applyFill="1" applyBorder="1"/>
    <xf numFmtId="177" fontId="35" fillId="0" borderId="0" xfId="96" applyNumberFormat="1" applyFont="1" applyFill="1" applyBorder="1"/>
    <xf numFmtId="0" fontId="15" fillId="0" borderId="0" xfId="96" applyFont="1"/>
    <xf numFmtId="14" fontId="34" fillId="0" borderId="0" xfId="0" quotePrefix="1" applyNumberFormat="1" applyFont="1" applyAlignment="1" applyProtection="1">
      <alignment horizontal="left"/>
    </xf>
    <xf numFmtId="174" fontId="36" fillId="0" borderId="0" xfId="80" applyNumberFormat="1" applyFont="1" applyBorder="1" applyAlignment="1">
      <alignment horizontal="center"/>
    </xf>
    <xf numFmtId="195" fontId="34" fillId="0" borderId="0" xfId="96" applyNumberFormat="1" applyFont="1" applyFill="1" applyBorder="1" applyAlignment="1" applyProtection="1">
      <alignment horizontal="right"/>
    </xf>
    <xf numFmtId="3" fontId="0" fillId="0" borderId="0" xfId="0" applyNumberFormat="1"/>
    <xf numFmtId="177" fontId="15" fillId="0" borderId="0" xfId="96" applyNumberFormat="1" applyFont="1" applyFill="1" applyBorder="1"/>
    <xf numFmtId="14" fontId="15" fillId="0" borderId="0" xfId="0" applyNumberFormat="1" applyFont="1" applyAlignment="1">
      <alignment horizontal="left"/>
    </xf>
    <xf numFmtId="174" fontId="37" fillId="0" borderId="0" xfId="96" applyNumberFormat="1" applyFont="1" applyBorder="1" applyAlignment="1">
      <alignment horizontal="center"/>
    </xf>
    <xf numFmtId="174" fontId="37" fillId="0" borderId="0" xfId="96" applyNumberFormat="1" applyFont="1"/>
    <xf numFmtId="176" fontId="38" fillId="0" borderId="0" xfId="80" applyNumberFormat="1" applyFont="1" applyFill="1"/>
    <xf numFmtId="170" fontId="15" fillId="0" borderId="0" xfId="96" applyNumberFormat="1" applyFont="1" applyAlignment="1">
      <alignment horizontal="right"/>
    </xf>
    <xf numFmtId="178" fontId="15" fillId="0" borderId="0" xfId="96" applyNumberFormat="1" applyFont="1"/>
    <xf numFmtId="37" fontId="15" fillId="0" borderId="0" xfId="96" applyNumberFormat="1" applyFont="1"/>
    <xf numFmtId="174" fontId="15" fillId="0" borderId="0" xfId="96" applyNumberFormat="1" applyFont="1"/>
    <xf numFmtId="0" fontId="37" fillId="22" borderId="14" xfId="96" applyFont="1" applyFill="1" applyBorder="1"/>
    <xf numFmtId="174" fontId="37" fillId="22" borderId="15" xfId="96" applyNumberFormat="1" applyFont="1" applyFill="1" applyBorder="1"/>
    <xf numFmtId="0" fontId="37" fillId="22" borderId="15" xfId="96" applyFont="1" applyFill="1" applyBorder="1"/>
    <xf numFmtId="37" fontId="37" fillId="22" borderId="15" xfId="96" applyNumberFormat="1" applyFont="1" applyFill="1" applyBorder="1"/>
    <xf numFmtId="170" fontId="15" fillId="22" borderId="15" xfId="96" applyNumberFormat="1" applyFont="1" applyFill="1" applyBorder="1" applyAlignment="1">
      <alignment horizontal="right"/>
    </xf>
    <xf numFmtId="0" fontId="15" fillId="22" borderId="15" xfId="96" applyFont="1" applyFill="1" applyBorder="1"/>
    <xf numFmtId="37" fontId="15" fillId="22" borderId="15" xfId="96" applyNumberFormat="1" applyFont="1" applyFill="1" applyBorder="1"/>
    <xf numFmtId="170" fontId="15" fillId="22" borderId="16" xfId="96" applyNumberFormat="1" applyFont="1" applyFill="1" applyBorder="1" applyAlignment="1">
      <alignment horizontal="right"/>
    </xf>
    <xf numFmtId="0" fontId="37" fillId="22" borderId="17" xfId="96" applyFont="1" applyFill="1" applyBorder="1"/>
    <xf numFmtId="174" fontId="37" fillId="22" borderId="0" xfId="96" applyNumberFormat="1" applyFont="1" applyFill="1" applyBorder="1" applyAlignment="1" applyProtection="1">
      <alignment horizontal="centerContinuous"/>
    </xf>
    <xf numFmtId="0" fontId="37" fillId="22" borderId="0" xfId="96" applyFont="1" applyFill="1" applyBorder="1" applyAlignment="1">
      <alignment horizontal="centerContinuous"/>
    </xf>
    <xf numFmtId="37" fontId="37" fillId="22" borderId="0" xfId="96" applyNumberFormat="1" applyFont="1" applyFill="1" applyBorder="1" applyAlignment="1">
      <alignment horizontal="centerContinuous"/>
    </xf>
    <xf numFmtId="170" fontId="15" fillId="22" borderId="0" xfId="96" applyNumberFormat="1" applyFont="1" applyFill="1" applyBorder="1" applyAlignment="1">
      <alignment horizontal="centerContinuous"/>
    </xf>
    <xf numFmtId="168" fontId="37" fillId="22" borderId="0" xfId="96" applyNumberFormat="1" applyFont="1" applyFill="1" applyBorder="1" applyAlignment="1" applyProtection="1">
      <alignment horizontal="centerContinuous"/>
    </xf>
    <xf numFmtId="170" fontId="15" fillId="22" borderId="18" xfId="96" applyNumberFormat="1" applyFont="1" applyFill="1" applyBorder="1" applyAlignment="1">
      <alignment horizontal="centerContinuous"/>
    </xf>
    <xf numFmtId="0" fontId="37" fillId="22" borderId="17" xfId="96" applyFont="1" applyFill="1" applyBorder="1" applyAlignment="1">
      <alignment horizontal="center"/>
    </xf>
    <xf numFmtId="174" fontId="37" fillId="22" borderId="0" xfId="96" applyNumberFormat="1" applyFont="1" applyFill="1" applyBorder="1" applyAlignment="1" applyProtection="1">
      <alignment horizontal="center"/>
    </xf>
    <xf numFmtId="0" fontId="37" fillId="22" borderId="0" xfId="96" applyFont="1" applyFill="1" applyBorder="1" applyAlignment="1">
      <alignment horizontal="left"/>
    </xf>
    <xf numFmtId="37" fontId="37" fillId="22" borderId="0" xfId="96" applyNumberFormat="1" applyFont="1" applyFill="1" applyBorder="1" applyAlignment="1">
      <alignment horizontal="left"/>
    </xf>
    <xf numFmtId="170" fontId="15" fillId="22" borderId="0" xfId="96" applyNumberFormat="1" applyFont="1" applyFill="1" applyBorder="1" applyAlignment="1">
      <alignment horizontal="right"/>
    </xf>
    <xf numFmtId="168" fontId="37" fillId="22" borderId="0" xfId="96" applyNumberFormat="1" applyFont="1" applyFill="1" applyBorder="1" applyAlignment="1" applyProtection="1">
      <alignment horizontal="center"/>
    </xf>
    <xf numFmtId="170" fontId="15" fillId="22" borderId="18" xfId="96" applyNumberFormat="1" applyFont="1" applyFill="1" applyBorder="1" applyAlignment="1">
      <alignment horizontal="right"/>
    </xf>
    <xf numFmtId="171" fontId="37" fillId="22" borderId="0" xfId="96" quotePrefix="1" applyNumberFormat="1" applyFont="1" applyFill="1" applyBorder="1" applyAlignment="1">
      <alignment horizontal="center"/>
    </xf>
    <xf numFmtId="170" fontId="37" fillId="22" borderId="0" xfId="96" applyNumberFormat="1" applyFont="1" applyFill="1" applyBorder="1" applyAlignment="1" applyProtection="1">
      <alignment horizontal="centerContinuous"/>
    </xf>
    <xf numFmtId="167" fontId="37" fillId="22" borderId="0" xfId="96" quotePrefix="1" applyNumberFormat="1" applyFont="1" applyFill="1" applyBorder="1" applyAlignment="1" applyProtection="1">
      <alignment horizontal="center"/>
    </xf>
    <xf numFmtId="170" fontId="37" fillId="22" borderId="18" xfId="96" applyNumberFormat="1" applyFont="1" applyFill="1" applyBorder="1" applyAlignment="1" applyProtection="1">
      <alignment horizontal="centerContinuous"/>
    </xf>
    <xf numFmtId="174" fontId="37" fillId="22" borderId="17" xfId="96" applyNumberFormat="1" applyFont="1" applyFill="1" applyBorder="1" applyAlignment="1">
      <alignment horizontal="center"/>
    </xf>
    <xf numFmtId="174" fontId="37" fillId="22" borderId="0" xfId="96" quotePrefix="1" applyNumberFormat="1" applyFont="1" applyFill="1" applyBorder="1" applyAlignment="1" applyProtection="1">
      <alignment horizontal="center" vertical="center" wrapText="1"/>
    </xf>
    <xf numFmtId="168" fontId="37" fillId="22" borderId="0" xfId="96" quotePrefix="1" applyNumberFormat="1" applyFont="1" applyFill="1" applyBorder="1" applyAlignment="1" applyProtection="1">
      <alignment horizontal="center" vertical="center" wrapText="1"/>
    </xf>
    <xf numFmtId="37" fontId="37" fillId="22" borderId="0" xfId="96" applyNumberFormat="1" applyFont="1" applyFill="1" applyBorder="1" applyAlignment="1">
      <alignment horizontal="center" vertical="center" wrapText="1"/>
    </xf>
    <xf numFmtId="170" fontId="37" fillId="22" borderId="0" xfId="96" applyNumberFormat="1" applyFont="1" applyFill="1" applyBorder="1" applyAlignment="1" applyProtection="1">
      <alignment horizontal="center" vertical="center" wrapText="1"/>
    </xf>
    <xf numFmtId="170" fontId="37" fillId="22" borderId="18" xfId="96" applyNumberFormat="1" applyFont="1" applyFill="1" applyBorder="1" applyAlignment="1" applyProtection="1">
      <alignment horizontal="center" vertical="center" wrapText="1"/>
    </xf>
    <xf numFmtId="0" fontId="15" fillId="0" borderId="17" xfId="96" applyFont="1" applyBorder="1" applyAlignment="1">
      <alignment horizontal="left"/>
    </xf>
    <xf numFmtId="174" fontId="34" fillId="0" borderId="0" xfId="96" applyNumberFormat="1" applyFont="1" applyBorder="1" applyAlignment="1" applyProtection="1">
      <alignment horizontal="right"/>
    </xf>
    <xf numFmtId="37" fontId="37" fillId="0" borderId="0" xfId="96" applyNumberFormat="1" applyFont="1" applyBorder="1" applyAlignment="1" applyProtection="1">
      <alignment horizontal="center"/>
    </xf>
    <xf numFmtId="172" fontId="37" fillId="0" borderId="0" xfId="96" applyNumberFormat="1" applyFont="1" applyBorder="1" applyAlignment="1" applyProtection="1">
      <alignment horizontal="center"/>
    </xf>
    <xf numFmtId="169" fontId="39" fillId="0" borderId="0" xfId="96" applyNumberFormat="1" applyFont="1" applyBorder="1" applyAlignment="1" applyProtection="1">
      <alignment horizontal="right"/>
    </xf>
    <xf numFmtId="37" fontId="15" fillId="0" borderId="0" xfId="96" applyNumberFormat="1" applyFont="1" applyBorder="1"/>
    <xf numFmtId="177" fontId="34" fillId="0" borderId="0" xfId="96" applyNumberFormat="1" applyFont="1" applyBorder="1" applyProtection="1"/>
    <xf numFmtId="169" fontId="39" fillId="0" borderId="18" xfId="96" applyNumberFormat="1" applyFont="1" applyBorder="1" applyAlignment="1" applyProtection="1">
      <alignment horizontal="right"/>
    </xf>
    <xf numFmtId="0" fontId="37" fillId="22" borderId="17" xfId="96" applyFont="1" applyFill="1" applyBorder="1" applyAlignment="1">
      <alignment horizontal="left"/>
    </xf>
    <xf numFmtId="174" fontId="34" fillId="22" borderId="0" xfId="96" applyNumberFormat="1" applyFont="1" applyFill="1" applyBorder="1" applyAlignment="1" applyProtection="1">
      <alignment horizontal="right"/>
    </xf>
    <xf numFmtId="169" fontId="34" fillId="22" borderId="0" xfId="96" applyNumberFormat="1" applyFont="1" applyFill="1" applyBorder="1" applyAlignment="1" applyProtection="1">
      <alignment horizontal="right"/>
    </xf>
    <xf numFmtId="169" fontId="34" fillId="22" borderId="18" xfId="96" applyNumberFormat="1" applyFont="1" applyFill="1" applyBorder="1" applyAlignment="1" applyProtection="1">
      <alignment horizontal="right"/>
    </xf>
    <xf numFmtId="174" fontId="37" fillId="0" borderId="17" xfId="96" applyNumberFormat="1" applyFont="1" applyBorder="1" applyAlignment="1">
      <alignment horizontal="left"/>
    </xf>
    <xf numFmtId="174" fontId="34" fillId="0" borderId="0" xfId="96" applyNumberFormat="1" applyFont="1" applyBorder="1" applyProtection="1"/>
    <xf numFmtId="37" fontId="34" fillId="0" borderId="0" xfId="96" applyNumberFormat="1" applyFont="1" applyBorder="1" applyProtection="1"/>
    <xf numFmtId="169" fontId="34" fillId="0" borderId="0" xfId="96" applyNumberFormat="1" applyFont="1" applyBorder="1" applyAlignment="1" applyProtection="1">
      <alignment horizontal="right"/>
    </xf>
    <xf numFmtId="169" fontId="34" fillId="0" borderId="18" xfId="96" applyNumberFormat="1" applyFont="1" applyBorder="1" applyAlignment="1" applyProtection="1">
      <alignment horizontal="right"/>
    </xf>
    <xf numFmtId="0" fontId="37" fillId="0" borderId="17" xfId="96" applyFont="1" applyBorder="1" applyAlignment="1">
      <alignment horizontal="left"/>
    </xf>
    <xf numFmtId="174" fontId="40" fillId="0" borderId="0" xfId="96" applyNumberFormat="1" applyFont="1" applyBorder="1" applyAlignment="1" applyProtection="1">
      <alignment horizontal="right"/>
    </xf>
    <xf numFmtId="169" fontId="40" fillId="0" borderId="0" xfId="96" applyNumberFormat="1" applyFont="1" applyBorder="1" applyAlignment="1" applyProtection="1">
      <alignment horizontal="right"/>
    </xf>
    <xf numFmtId="169" fontId="40" fillId="0" borderId="18" xfId="96" applyNumberFormat="1" applyFont="1" applyBorder="1" applyAlignment="1" applyProtection="1">
      <alignment horizontal="right"/>
    </xf>
    <xf numFmtId="2" fontId="15" fillId="0" borderId="0" xfId="96" applyNumberFormat="1" applyFont="1"/>
    <xf numFmtId="0" fontId="37" fillId="0" borderId="0" xfId="96" applyFont="1"/>
    <xf numFmtId="2" fontId="37" fillId="0" borderId="0" xfId="96" applyNumberFormat="1" applyFont="1"/>
    <xf numFmtId="174" fontId="40" fillId="0" borderId="0" xfId="96" applyNumberFormat="1" applyFont="1" applyFill="1" applyBorder="1" applyAlignment="1" applyProtection="1">
      <alignment horizontal="right"/>
    </xf>
    <xf numFmtId="0" fontId="37" fillId="0" borderId="17" xfId="0" applyFont="1" applyBorder="1" applyAlignment="1" applyProtection="1">
      <alignment horizontal="left"/>
    </xf>
    <xf numFmtId="0" fontId="37" fillId="0" borderId="17" xfId="96" applyFont="1" applyFill="1" applyBorder="1" applyAlignment="1">
      <alignment horizontal="left"/>
    </xf>
    <xf numFmtId="169" fontId="34" fillId="0" borderId="0" xfId="96" applyNumberFormat="1" applyFont="1" applyFill="1" applyBorder="1" applyAlignment="1" applyProtection="1">
      <alignment horizontal="right"/>
    </xf>
    <xf numFmtId="169" fontId="34" fillId="0" borderId="18" xfId="96" applyNumberFormat="1" applyFont="1" applyFill="1" applyBorder="1" applyAlignment="1" applyProtection="1">
      <alignment horizontal="right"/>
    </xf>
    <xf numFmtId="0" fontId="15" fillId="0" borderId="0" xfId="96" applyFont="1" applyFill="1"/>
    <xf numFmtId="0" fontId="15" fillId="0" borderId="17" xfId="96" applyFont="1" applyFill="1" applyBorder="1" applyAlignment="1">
      <alignment horizontal="left"/>
    </xf>
    <xf numFmtId="169" fontId="40" fillId="0" borderId="0" xfId="96" applyNumberFormat="1" applyFont="1" applyFill="1" applyBorder="1" applyAlignment="1" applyProtection="1">
      <alignment horizontal="right"/>
    </xf>
    <xf numFmtId="169" fontId="40" fillId="0" borderId="18" xfId="96" applyNumberFormat="1" applyFont="1" applyFill="1" applyBorder="1" applyAlignment="1" applyProtection="1">
      <alignment horizontal="right"/>
    </xf>
    <xf numFmtId="174" fontId="34" fillId="0" borderId="0" xfId="96" applyNumberFormat="1" applyFont="1" applyBorder="1" applyAlignment="1" applyProtection="1">
      <alignment horizontal="left"/>
    </xf>
    <xf numFmtId="177" fontId="34" fillId="0" borderId="0" xfId="96" applyNumberFormat="1" applyFont="1" applyBorder="1" applyAlignment="1" applyProtection="1">
      <alignment horizontal="left"/>
    </xf>
    <xf numFmtId="177" fontId="40" fillId="0" borderId="0" xfId="96" applyNumberFormat="1" applyFont="1" applyFill="1" applyBorder="1" applyAlignment="1" applyProtection="1">
      <alignment horizontal="right"/>
    </xf>
    <xf numFmtId="37" fontId="40" fillId="0" borderId="0" xfId="96" applyNumberFormat="1" applyFont="1" applyFill="1" applyBorder="1" applyAlignment="1" applyProtection="1">
      <alignment horizontal="right"/>
    </xf>
    <xf numFmtId="37" fontId="40" fillId="0" borderId="18" xfId="96" applyNumberFormat="1" applyFont="1" applyFill="1" applyBorder="1" applyAlignment="1" applyProtection="1">
      <alignment horizontal="right"/>
    </xf>
    <xf numFmtId="0" fontId="15" fillId="0" borderId="17" xfId="0" applyFont="1" applyBorder="1"/>
    <xf numFmtId="0" fontId="15" fillId="0" borderId="17" xfId="0" applyFont="1" applyBorder="1" applyAlignment="1">
      <alignment horizontal="left"/>
    </xf>
    <xf numFmtId="0" fontId="37" fillId="0" borderId="17" xfId="0" applyFont="1" applyBorder="1"/>
    <xf numFmtId="0" fontId="37" fillId="0" borderId="19" xfId="96" applyFont="1" applyBorder="1" applyAlignment="1">
      <alignment horizontal="left"/>
    </xf>
    <xf numFmtId="174" fontId="34" fillId="0" borderId="20" xfId="96" applyNumberFormat="1" applyFont="1" applyBorder="1" applyAlignment="1" applyProtection="1"/>
    <xf numFmtId="177" fontId="34" fillId="0" borderId="20" xfId="96" applyNumberFormat="1" applyFont="1" applyBorder="1" applyAlignment="1" applyProtection="1"/>
    <xf numFmtId="169" fontId="34" fillId="0" borderId="20" xfId="96" applyNumberFormat="1" applyFont="1" applyBorder="1" applyAlignment="1" applyProtection="1">
      <alignment horizontal="right"/>
    </xf>
    <xf numFmtId="169" fontId="34" fillId="0" borderId="21" xfId="96" applyNumberFormat="1" applyFont="1" applyBorder="1" applyAlignment="1" applyProtection="1">
      <alignment horizontal="right"/>
    </xf>
    <xf numFmtId="0" fontId="37" fillId="0" borderId="0" xfId="96" applyFont="1" applyBorder="1" applyAlignment="1">
      <alignment horizontal="left"/>
    </xf>
    <xf numFmtId="174" fontId="37" fillId="0" borderId="0" xfId="96" applyNumberFormat="1" applyFont="1" applyBorder="1" applyAlignment="1" applyProtection="1"/>
    <xf numFmtId="37" fontId="37" fillId="0" borderId="0" xfId="96" applyNumberFormat="1" applyFont="1" applyBorder="1" applyAlignment="1" applyProtection="1"/>
    <xf numFmtId="170" fontId="37" fillId="0" borderId="0" xfId="96" applyNumberFormat="1" applyFont="1" applyBorder="1" applyAlignment="1" applyProtection="1">
      <alignment horizontal="right"/>
    </xf>
    <xf numFmtId="37" fontId="36" fillId="0" borderId="0" xfId="96" applyNumberFormat="1" applyFont="1" applyAlignment="1" applyProtection="1">
      <alignment horizontal="left"/>
    </xf>
    <xf numFmtId="174" fontId="15" fillId="0" borderId="0" xfId="96" applyNumberFormat="1" applyFont="1" applyBorder="1" applyProtection="1"/>
    <xf numFmtId="37" fontId="15" fillId="0" borderId="0" xfId="96" applyNumberFormat="1" applyFont="1" applyBorder="1" applyProtection="1"/>
    <xf numFmtId="170" fontId="15" fillId="0" borderId="0" xfId="96" applyNumberFormat="1" applyFont="1" applyBorder="1" applyAlignment="1">
      <alignment horizontal="right"/>
    </xf>
    <xf numFmtId="0" fontId="15" fillId="0" borderId="0" xfId="96" applyFont="1" applyBorder="1"/>
    <xf numFmtId="2" fontId="15" fillId="0" borderId="0" xfId="96" applyNumberFormat="1" applyFont="1" applyBorder="1"/>
    <xf numFmtId="37" fontId="41" fillId="0" borderId="0" xfId="96" applyNumberFormat="1" applyFont="1" applyAlignment="1" applyProtection="1">
      <alignment horizontal="left"/>
    </xf>
    <xf numFmtId="0" fontId="37" fillId="0" borderId="0" xfId="96" applyFont="1" applyBorder="1"/>
    <xf numFmtId="37" fontId="33" fillId="0" borderId="0" xfId="96" applyNumberFormat="1" applyFont="1" applyAlignment="1" applyProtection="1">
      <alignment horizontal="left"/>
    </xf>
  </cellXfs>
  <cellStyles count="121">
    <cellStyle name="20% - Ênfase1" xfId="1"/>
    <cellStyle name="20% - Ênfase2" xfId="2"/>
    <cellStyle name="20% - Ênfase3" xfId="3"/>
    <cellStyle name="20% - Ênfase4" xfId="4"/>
    <cellStyle name="20% - Ênfase5" xfId="5"/>
    <cellStyle name="20% - Ênfase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Ênfase1" xfId="13"/>
    <cellStyle name="40% - Ênfase2" xfId="14"/>
    <cellStyle name="40% - Ênfase3" xfId="15"/>
    <cellStyle name="40% - Ênfase4" xfId="16"/>
    <cellStyle name="40% - Ênfase5" xfId="17"/>
    <cellStyle name="40% - Ênfase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Ênfase1" xfId="25"/>
    <cellStyle name="60% - Ênfase2" xfId="26"/>
    <cellStyle name="60% - Ênfase3" xfId="27"/>
    <cellStyle name="60% - Ênfase4" xfId="28"/>
    <cellStyle name="60% - Ênfase5" xfId="29"/>
    <cellStyle name="60% - Ênfase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bolet" xfId="37"/>
    <cellStyle name="Bom" xfId="38"/>
    <cellStyle name="Buena" xfId="39" builtinId="26" customBuiltin="1"/>
    <cellStyle name="Cálculo" xfId="40" builtinId="22" customBuiltin="1"/>
    <cellStyle name="Celda de comprobación" xfId="41" builtinId="23" customBuiltin="1"/>
    <cellStyle name="Celda vinculada" xfId="42" builtinId="24" customBuiltin="1"/>
    <cellStyle name="Célula de Verificação" xfId="43"/>
    <cellStyle name="Célula Vinculada" xfId="44"/>
    <cellStyle name="Comma" xfId="45"/>
    <cellStyle name="Comma [0]" xfId="46"/>
    <cellStyle name="Comma_Copia de Estimación diciembre al 02-01-06 ult" xfId="47"/>
    <cellStyle name="Currency" xfId="48"/>
    <cellStyle name="Currency [0]" xfId="49"/>
    <cellStyle name="Currency 2" xfId="50"/>
    <cellStyle name="Currency_2005" xfId="51"/>
    <cellStyle name="Data" xfId="52"/>
    <cellStyle name="Date" xfId="53"/>
    <cellStyle name="Date 2" xfId="54"/>
    <cellStyle name="Encabezado 4" xfId="55" builtinId="19" customBuiltin="1"/>
    <cellStyle name="Ênfase1" xfId="56"/>
    <cellStyle name="Ênfase2" xfId="57"/>
    <cellStyle name="Ênfase3" xfId="58"/>
    <cellStyle name="Ênfase4" xfId="59"/>
    <cellStyle name="Ênfase5" xfId="60"/>
    <cellStyle name="Ênfase6" xfId="61"/>
    <cellStyle name="Énfasis1" xfId="62" builtinId="29" customBuiltin="1"/>
    <cellStyle name="Énfasis2" xfId="63" builtinId="33" customBuiltin="1"/>
    <cellStyle name="Énfasis3" xfId="64" builtinId="37" customBuiltin="1"/>
    <cellStyle name="Énfasis4" xfId="65" builtinId="41" customBuiltin="1"/>
    <cellStyle name="Énfasis5" xfId="66" builtinId="45" customBuiltin="1"/>
    <cellStyle name="Énfasis6" xfId="67" builtinId="49" customBuiltin="1"/>
    <cellStyle name="Entrada" xfId="68" builtinId="20" customBuiltin="1"/>
    <cellStyle name="Euro" xfId="69"/>
    <cellStyle name="Fixed" xfId="70"/>
    <cellStyle name="Fixo" xfId="71"/>
    <cellStyle name="Heading1" xfId="72"/>
    <cellStyle name="Heading1 2" xfId="73"/>
    <cellStyle name="Heading2" xfId="74"/>
    <cellStyle name="Heading2 2" xfId="75"/>
    <cellStyle name="Hyperlink" xfId="76"/>
    <cellStyle name="Hyperlink seguido" xfId="77"/>
    <cellStyle name="Incorrecto" xfId="78" builtinId="27" customBuiltin="1"/>
    <cellStyle name="Incorreto" xfId="79"/>
    <cellStyle name="Millares" xfId="80" builtinId="3"/>
    <cellStyle name="Millares 2" xfId="81"/>
    <cellStyle name="Millares 3" xfId="82"/>
    <cellStyle name="Millares 4" xfId="83"/>
    <cellStyle name="Millares 5" xfId="84"/>
    <cellStyle name="Millares 6" xfId="85"/>
    <cellStyle name="Neutra" xfId="86"/>
    <cellStyle name="Neutral" xfId="87" builtinId="28" customBuiltin="1"/>
    <cellStyle name="No-definido" xfId="88"/>
    <cellStyle name="Normal" xfId="0" builtinId="0"/>
    <cellStyle name="Normal 2" xfId="89"/>
    <cellStyle name="Normal 3" xfId="90"/>
    <cellStyle name="Normal 4" xfId="91"/>
    <cellStyle name="Normal 5" xfId="92"/>
    <cellStyle name="Normal 6" xfId="93"/>
    <cellStyle name="Normal 7" xfId="94"/>
    <cellStyle name="Normal 8" xfId="95"/>
    <cellStyle name="Normal_resu-2-com.ext_recaudacion._recaudacion. 2" xfId="96"/>
    <cellStyle name="Nota" xfId="97"/>
    <cellStyle name="Notas" xfId="98" builtinId="10" customBuiltin="1"/>
    <cellStyle name="Percent" xfId="99"/>
    <cellStyle name="Percentual" xfId="100"/>
    <cellStyle name="Ponto" xfId="101"/>
    <cellStyle name="rodape" xfId="102"/>
    <cellStyle name="Saída" xfId="103"/>
    <cellStyle name="Salida" xfId="104" builtinId="21" customBuiltin="1"/>
    <cellStyle name="Sep. milhar [0]" xfId="105"/>
    <cellStyle name="Separador de milhares_Notimp3" xfId="106"/>
    <cellStyle name="Texto de advertencia" xfId="107" builtinId="11" customBuiltin="1"/>
    <cellStyle name="Texto de Aviso" xfId="108"/>
    <cellStyle name="Texto explicativo" xfId="109" builtinId="53" customBuiltin="1"/>
    <cellStyle name="Titulo" xfId="110"/>
    <cellStyle name="Título" xfId="111" builtinId="15" customBuiltin="1"/>
    <cellStyle name="Título 1" xfId="112" builtinId="16" customBuiltin="1"/>
    <cellStyle name="Título 2" xfId="113" builtinId="17" customBuiltin="1"/>
    <cellStyle name="Título 3" xfId="114" builtinId="18" customBuiltin="1"/>
    <cellStyle name="Título 4" xfId="115"/>
    <cellStyle name="Titulo_B4-0901P" xfId="116"/>
    <cellStyle name="Titulo1" xfId="117"/>
    <cellStyle name="Titulo2" xfId="118"/>
    <cellStyle name="Total" xfId="119" builtinId="25" customBuiltin="1"/>
    <cellStyle name="Total 2" xfId="1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9EEF4"/>
      <rgbColor rgb="00000000"/>
      <rgbColor rgb="00C3D6EB"/>
      <rgbColor rgb="00C6C4C4"/>
      <rgbColor rgb="009BAFE6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hivos\Recaudacion\AFIP\BACK%20UP%20RECAUDACI&#211;N\recanewsu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33.64\afip\AFIP\Maquina%20Archivos\Recaudaci&#243;n\Contabilidad\Recaud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urga\afip\AFIP\Recaudaci&#243;n\Estudios\carga0207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33.64\afip\Maquina%20Archivos\Recaudaci&#243;n\Estudios\2026\01.%20Enero%202026\Comparativo%2030-01-20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carga"/>
      <sheetName val="fechas"/>
      <sheetName val="provisoria"/>
      <sheetName val="michel"/>
      <sheetName val="kaplan"/>
      <sheetName val="comparativo"/>
      <sheetName val="comparativo mes anterior"/>
      <sheetName val="comparativo ABAD"/>
      <sheetName val="Promedio"/>
      <sheetName val="Analisis fiscal"/>
      <sheetName val="Factor convergencia"/>
      <sheetName val="Reca Patacon"/>
      <sheetName val="Patacon x cuenta"/>
      <sheetName val="Reca Lecop"/>
      <sheetName val="Lecop x cuenta"/>
      <sheetName val="Reca Titulos de deuda"/>
      <sheetName val="Titulos x cuenta"/>
      <sheetName val="recursos tribut - DNIAF"/>
      <sheetName val="recursos tribut - DNIAF (2)"/>
      <sheetName val="verifica"/>
      <sheetName val="verifica año anterior"/>
      <sheetName val="control"/>
      <sheetName val="Metodologia"/>
      <sheetName val="Destinatarios"/>
      <sheetName val="macros"/>
      <sheetName val="recanewsu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6">
          <cell r="B6">
            <v>5989258.2479100004</v>
          </cell>
          <cell r="C6">
            <v>4133025.50562</v>
          </cell>
        </row>
        <row r="7">
          <cell r="B7">
            <v>120000</v>
          </cell>
          <cell r="C7">
            <v>87012.852339999998</v>
          </cell>
        </row>
        <row r="9">
          <cell r="B9">
            <v>727083.19747000001</v>
          </cell>
        </row>
        <row r="13">
          <cell r="B13">
            <v>3465234.27734</v>
          </cell>
          <cell r="C13">
            <v>2091567.7754899999</v>
          </cell>
        </row>
        <row r="15">
          <cell r="B15">
            <v>0</v>
          </cell>
          <cell r="C15">
            <v>0</v>
          </cell>
        </row>
        <row r="19">
          <cell r="B19">
            <v>949865.63873999997</v>
          </cell>
          <cell r="C19">
            <v>912205.31117</v>
          </cell>
        </row>
        <row r="24">
          <cell r="B24">
            <v>1796940.7731000001</v>
          </cell>
          <cell r="C24">
            <v>1421438.31305</v>
          </cell>
        </row>
        <row r="25">
          <cell r="B25">
            <v>0</v>
          </cell>
          <cell r="C25">
            <v>0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visoria"/>
      <sheetName val="fechas"/>
      <sheetName val="carga"/>
      <sheetName val="base"/>
      <sheetName val="kaplan"/>
      <sheetName val="comparativo"/>
      <sheetName val="verifica"/>
      <sheetName val="Analisis fiscal "/>
      <sheetName val="Otros coparticipados"/>
      <sheetName val="Otros impuestos"/>
      <sheetName val="macros"/>
      <sheetName val="Fac  Apor Solidarios"/>
      <sheetName val="Distribucion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14072198.324863281</v>
          </cell>
          <cell r="D6">
            <v>5076068.5525993891</v>
          </cell>
        </row>
        <row r="7">
          <cell r="C7">
            <v>50000</v>
          </cell>
          <cell r="D7">
            <v>13000</v>
          </cell>
        </row>
        <row r="10">
          <cell r="D10">
            <v>0</v>
          </cell>
        </row>
        <row r="11">
          <cell r="C11">
            <v>1054145.6423394608</v>
          </cell>
        </row>
        <row r="15">
          <cell r="C15">
            <v>9077751.7444808427</v>
          </cell>
          <cell r="D15">
            <v>3431229.0409684684</v>
          </cell>
        </row>
        <row r="21">
          <cell r="C21">
            <v>4269832.6567598479</v>
          </cell>
          <cell r="D21">
            <v>1665239.9347130598</v>
          </cell>
        </row>
        <row r="26">
          <cell r="C26">
            <v>3916503.4537028098</v>
          </cell>
          <cell r="D26">
            <v>1367073.4026498802</v>
          </cell>
        </row>
        <row r="27">
          <cell r="C27">
            <v>0</v>
          </cell>
        </row>
      </sheetData>
      <sheetData sheetId="7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rga"/>
    </sheetNames>
    <sheetDataSet>
      <sheetData sheetId="0" refreshError="1">
        <row r="1">
          <cell r="B1" t="str">
            <v>Estado de la Recaudación al 02 de JULIO de 2008.</v>
          </cell>
        </row>
        <row r="2">
          <cell r="B2">
            <v>24126983.43</v>
          </cell>
        </row>
        <row r="3">
          <cell r="B3">
            <v>101795177.04000001</v>
          </cell>
        </row>
        <row r="4">
          <cell r="B4">
            <v>6759039.1299999999</v>
          </cell>
        </row>
        <row r="5">
          <cell r="B5">
            <v>23158068.719999999</v>
          </cell>
        </row>
        <row r="6">
          <cell r="B6">
            <v>140847.1</v>
          </cell>
        </row>
        <row r="7">
          <cell r="B7">
            <v>0</v>
          </cell>
        </row>
        <row r="8">
          <cell r="B8">
            <v>66337721.939999998</v>
          </cell>
        </row>
        <row r="9">
          <cell r="B9">
            <v>16309589.51</v>
          </cell>
        </row>
        <row r="10">
          <cell r="B10">
            <v>10956895.76</v>
          </cell>
        </row>
        <row r="11">
          <cell r="B11">
            <v>25028.58</v>
          </cell>
        </row>
        <row r="12">
          <cell r="B12">
            <v>637227.47</v>
          </cell>
        </row>
        <row r="13">
          <cell r="B13">
            <v>770069.98</v>
          </cell>
        </row>
        <row r="14">
          <cell r="B14">
            <v>2481607.56</v>
          </cell>
        </row>
        <row r="15">
          <cell r="B15">
            <v>930137.88</v>
          </cell>
        </row>
        <row r="16">
          <cell r="B16">
            <v>11903.36</v>
          </cell>
        </row>
        <row r="17">
          <cell r="B17">
            <v>61845.01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-28.32</v>
          </cell>
        </row>
        <row r="23">
          <cell r="B23">
            <v>29866127.5</v>
          </cell>
        </row>
        <row r="24">
          <cell r="B24">
            <v>46739.71</v>
          </cell>
        </row>
        <row r="25">
          <cell r="B25">
            <v>-110494.06</v>
          </cell>
        </row>
        <row r="26">
          <cell r="B26">
            <v>238799</v>
          </cell>
        </row>
        <row r="27">
          <cell r="B27">
            <v>11038806.960000001</v>
          </cell>
        </row>
        <row r="28">
          <cell r="B28">
            <v>85445.77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-9.44</v>
          </cell>
        </row>
        <row r="32">
          <cell r="B32">
            <v>33605.96</v>
          </cell>
        </row>
        <row r="33">
          <cell r="B33">
            <v>25121.33</v>
          </cell>
        </row>
        <row r="34">
          <cell r="B34">
            <v>-9.44</v>
          </cell>
        </row>
        <row r="35">
          <cell r="B35">
            <v>14870362.93</v>
          </cell>
        </row>
        <row r="36">
          <cell r="B36">
            <v>28970.54</v>
          </cell>
        </row>
        <row r="37">
          <cell r="B37">
            <v>500446.77</v>
          </cell>
        </row>
        <row r="38">
          <cell r="B38">
            <v>1077781.53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14814524.449999999</v>
          </cell>
        </row>
        <row r="44">
          <cell r="B44">
            <v>28375486.109999999</v>
          </cell>
        </row>
        <row r="45">
          <cell r="B45">
            <v>209893259.19</v>
          </cell>
        </row>
        <row r="46">
          <cell r="B46">
            <v>17156.77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4684228.49</v>
          </cell>
        </row>
        <row r="53">
          <cell r="B53">
            <v>9381764.5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-18.88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parativo"/>
    </sheetNames>
    <sheetDataSet>
      <sheetData sheetId="0">
        <row r="36">
          <cell r="B36">
            <v>256.66632429999999</v>
          </cell>
          <cell r="C36">
            <v>169.05682926000003</v>
          </cell>
          <cell r="F36">
            <v>256.66632429999999</v>
          </cell>
          <cell r="G36">
            <v>169.05682926000003</v>
          </cell>
        </row>
        <row r="40">
          <cell r="B40">
            <v>41310.840538259996</v>
          </cell>
          <cell r="C40">
            <v>29588.396730619999</v>
          </cell>
          <cell r="F40">
            <v>41310.840538259996</v>
          </cell>
          <cell r="G40">
            <v>29588.396730619999</v>
          </cell>
        </row>
        <row r="48">
          <cell r="B48">
            <v>1373.9263747399991</v>
          </cell>
          <cell r="C48">
            <v>683.77150940999991</v>
          </cell>
          <cell r="F48">
            <v>1373.9263747399991</v>
          </cell>
          <cell r="G48">
            <v>683.77150940999991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AJ82"/>
  <sheetViews>
    <sheetView showGridLines="0" tabSelected="1" zoomScale="85" workbookViewId="0">
      <pane xSplit="1" ySplit="9" topLeftCell="B10" activePane="bottomRight" state="frozen"/>
      <selection activeCell="D23" sqref="D23:D24"/>
      <selection pane="topRight" activeCell="D23" sqref="D23:D24"/>
      <selection pane="bottomLeft" activeCell="D23" sqref="D23:D24"/>
      <selection pane="bottomRight"/>
    </sheetView>
  </sheetViews>
  <sheetFormatPr baseColWidth="10" defaultColWidth="5.42578125" defaultRowHeight="12.75"/>
  <cols>
    <col min="1" max="1" width="69.28515625" style="107" customWidth="1"/>
    <col min="2" max="2" width="19.5703125" style="2" customWidth="1"/>
    <col min="3" max="3" width="17.7109375" style="107" customWidth="1"/>
    <col min="4" max="4" width="15.140625" style="58" customWidth="1"/>
    <col min="5" max="5" width="10.85546875" style="106" bestFit="1" customWidth="1"/>
    <col min="6" max="6" width="16.42578125" style="107" customWidth="1"/>
    <col min="7" max="7" width="16.28515625" style="107" customWidth="1"/>
    <col min="8" max="8" width="16.140625" style="58" bestFit="1" customWidth="1"/>
    <col min="9" max="9" width="9.7109375" style="106" bestFit="1" customWidth="1"/>
    <col min="10" max="10" width="9.28515625" style="7" bestFit="1" customWidth="1"/>
    <col min="11" max="11" width="13.5703125" style="7" bestFit="1" customWidth="1"/>
    <col min="12" max="16384" width="5.42578125" style="7"/>
  </cols>
  <sheetData>
    <row r="1" spans="1:36" ht="15">
      <c r="A1" s="1" t="s">
        <v>63</v>
      </c>
      <c r="C1" s="3"/>
      <c r="D1" s="4"/>
      <c r="E1" s="5"/>
      <c r="F1" s="6"/>
      <c r="G1" s="6"/>
      <c r="H1" s="6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12.75" customHeight="1">
      <c r="A2" s="8" t="s">
        <v>62</v>
      </c>
      <c r="B2" s="9"/>
      <c r="C2" s="3"/>
      <c r="D2" s="3"/>
      <c r="E2" s="3"/>
      <c r="F2" s="10"/>
      <c r="G2" s="3"/>
      <c r="H2" s="3"/>
      <c r="I2" s="11"/>
      <c r="J2" s="6"/>
      <c r="K2" s="12"/>
      <c r="L2" s="6"/>
      <c r="M2" s="6"/>
      <c r="N2" s="6"/>
    </row>
    <row r="3" spans="1:36" ht="12" customHeight="1" thickBot="1">
      <c r="A3" s="13" t="s">
        <v>0</v>
      </c>
      <c r="B3" s="14"/>
      <c r="C3" s="15"/>
      <c r="D3" s="16"/>
      <c r="E3" s="17"/>
      <c r="F3" s="18"/>
      <c r="G3" s="7"/>
      <c r="H3" s="19"/>
      <c r="I3" s="17"/>
    </row>
    <row r="4" spans="1:36" ht="0.75" hidden="1" customHeight="1" thickBot="1">
      <c r="A4" s="7"/>
      <c r="B4" s="20"/>
      <c r="C4" s="7"/>
      <c r="D4" s="19"/>
      <c r="E4" s="17"/>
      <c r="F4" s="7"/>
      <c r="G4" s="7"/>
      <c r="H4" s="19"/>
      <c r="I4" s="17"/>
    </row>
    <row r="5" spans="1:36" ht="6" customHeight="1">
      <c r="A5" s="21"/>
      <c r="B5" s="22"/>
      <c r="C5" s="23"/>
      <c r="D5" s="24"/>
      <c r="E5" s="25"/>
      <c r="F5" s="26"/>
      <c r="G5" s="26"/>
      <c r="H5" s="27"/>
      <c r="I5" s="28"/>
    </row>
    <row r="6" spans="1:36">
      <c r="A6" s="29"/>
      <c r="B6" s="30" t="s">
        <v>1</v>
      </c>
      <c r="C6" s="31"/>
      <c r="D6" s="32"/>
      <c r="E6" s="33"/>
      <c r="F6" s="34" t="s">
        <v>2</v>
      </c>
      <c r="G6" s="31"/>
      <c r="H6" s="32"/>
      <c r="I6" s="35"/>
    </row>
    <row r="7" spans="1:36" ht="6.75" customHeight="1">
      <c r="A7" s="36"/>
      <c r="B7" s="37"/>
      <c r="C7" s="38"/>
      <c r="D7" s="39"/>
      <c r="E7" s="40"/>
      <c r="F7" s="41"/>
      <c r="G7" s="38"/>
      <c r="H7" s="39"/>
      <c r="I7" s="42"/>
    </row>
    <row r="8" spans="1:36">
      <c r="A8" s="36" t="s">
        <v>47</v>
      </c>
      <c r="B8" s="43">
        <v>46023</v>
      </c>
      <c r="C8" s="43">
        <v>45658</v>
      </c>
      <c r="D8" s="32" t="s">
        <v>3</v>
      </c>
      <c r="E8" s="44"/>
      <c r="F8" s="45">
        <v>46023</v>
      </c>
      <c r="G8" s="45">
        <v>45658</v>
      </c>
      <c r="H8" s="32" t="s">
        <v>3</v>
      </c>
      <c r="I8" s="46"/>
    </row>
    <row r="9" spans="1:36" ht="25.5">
      <c r="A9" s="47"/>
      <c r="B9" s="48" t="s">
        <v>64</v>
      </c>
      <c r="C9" s="49" t="s">
        <v>65</v>
      </c>
      <c r="D9" s="50" t="s">
        <v>4</v>
      </c>
      <c r="E9" s="51" t="s">
        <v>5</v>
      </c>
      <c r="F9" s="49" t="s">
        <v>64</v>
      </c>
      <c r="G9" s="49" t="s">
        <v>65</v>
      </c>
      <c r="H9" s="50" t="s">
        <v>4</v>
      </c>
      <c r="I9" s="52" t="s">
        <v>5</v>
      </c>
    </row>
    <row r="10" spans="1:36" ht="6.75" customHeight="1">
      <c r="A10" s="53" t="s">
        <v>6</v>
      </c>
      <c r="B10" s="54" t="s">
        <v>6</v>
      </c>
      <c r="C10" s="55"/>
      <c r="D10" s="56"/>
      <c r="E10" s="57"/>
      <c r="F10" s="58"/>
      <c r="G10" s="59" t="s">
        <v>6</v>
      </c>
      <c r="H10" s="59" t="s">
        <v>6</v>
      </c>
      <c r="I10" s="60"/>
    </row>
    <row r="11" spans="1:36" ht="15">
      <c r="A11" s="61" t="s">
        <v>7</v>
      </c>
      <c r="B11" s="62">
        <v>20437300.48850064</v>
      </c>
      <c r="C11" s="62">
        <v>16612982.154993393</v>
      </c>
      <c r="D11" s="62">
        <v>3824318.3335072473</v>
      </c>
      <c r="E11" s="63">
        <v>23.020059239380842</v>
      </c>
      <c r="F11" s="62">
        <v>20437300.48850064</v>
      </c>
      <c r="G11" s="62">
        <v>16612982.154993393</v>
      </c>
      <c r="H11" s="62">
        <v>3824318.3335072473</v>
      </c>
      <c r="I11" s="64">
        <v>23.020059239380842</v>
      </c>
      <c r="J11" s="20"/>
    </row>
    <row r="12" spans="1:36" ht="11.25" customHeight="1">
      <c r="A12" s="65"/>
      <c r="B12" s="66"/>
      <c r="C12" s="67"/>
      <c r="D12" s="59"/>
      <c r="E12" s="68"/>
      <c r="F12" s="67"/>
      <c r="G12" s="67" t="s">
        <v>6</v>
      </c>
      <c r="H12" s="59" t="s">
        <v>6</v>
      </c>
      <c r="I12" s="69"/>
    </row>
    <row r="13" spans="1:36" ht="6.75" customHeight="1">
      <c r="A13" s="70"/>
      <c r="B13" s="66"/>
      <c r="C13" s="59"/>
      <c r="D13" s="59"/>
      <c r="E13" s="68" t="s">
        <v>6</v>
      </c>
      <c r="F13" s="67"/>
      <c r="G13" s="59"/>
      <c r="H13" s="59"/>
      <c r="I13" s="69" t="s">
        <v>6</v>
      </c>
    </row>
    <row r="14" spans="1:36" ht="15">
      <c r="A14" s="70" t="s">
        <v>45</v>
      </c>
      <c r="B14" s="54">
        <v>11868365.54297575</v>
      </c>
      <c r="C14" s="54">
        <v>9628821.2573605627</v>
      </c>
      <c r="D14" s="54">
        <v>2239544.2856151871</v>
      </c>
      <c r="E14" s="68">
        <v>23.258758530834832</v>
      </c>
      <c r="F14" s="54">
        <v>11868365.54297575</v>
      </c>
      <c r="G14" s="54">
        <v>9628821.2573605627</v>
      </c>
      <c r="H14" s="54">
        <v>2239544.2856151871</v>
      </c>
      <c r="I14" s="69">
        <v>23.258758530834832</v>
      </c>
      <c r="J14" s="20"/>
    </row>
    <row r="15" spans="1:36" ht="6.75" customHeight="1">
      <c r="A15" s="70"/>
      <c r="B15" s="66"/>
      <c r="C15" s="59"/>
      <c r="D15" s="59"/>
      <c r="E15" s="68"/>
      <c r="F15" s="59"/>
      <c r="G15" s="59"/>
      <c r="H15" s="59"/>
      <c r="I15" s="69"/>
      <c r="J15" s="20"/>
    </row>
    <row r="16" spans="1:36" ht="15">
      <c r="A16" s="70" t="s">
        <v>46</v>
      </c>
      <c r="B16" s="54">
        <v>6258245.2081593303</v>
      </c>
      <c r="C16" s="54">
        <v>5406719.1659587994</v>
      </c>
      <c r="D16" s="54">
        <v>851526.04220053088</v>
      </c>
      <c r="E16" s="68">
        <v>15.749403955763363</v>
      </c>
      <c r="F16" s="54">
        <v>6258245.2081593303</v>
      </c>
      <c r="G16" s="54">
        <v>5406719.1659587994</v>
      </c>
      <c r="H16" s="54">
        <v>851526.04220053088</v>
      </c>
      <c r="I16" s="69">
        <v>15.749403955763363</v>
      </c>
      <c r="J16" s="20"/>
    </row>
    <row r="17" spans="1:11" ht="13.5" customHeight="1">
      <c r="A17" s="53" t="s">
        <v>8</v>
      </c>
      <c r="B17" s="71">
        <v>4535436.4846651899</v>
      </c>
      <c r="C17" s="71">
        <v>3541998.2723546694</v>
      </c>
      <c r="D17" s="71">
        <v>993438.21231052047</v>
      </c>
      <c r="E17" s="72">
        <v>28.047394039243766</v>
      </c>
      <c r="F17" s="71">
        <v>4535436.4846651899</v>
      </c>
      <c r="G17" s="71">
        <v>3541998.2723546694</v>
      </c>
      <c r="H17" s="71">
        <v>993438.21231052047</v>
      </c>
      <c r="I17" s="73">
        <v>28.047394039243766</v>
      </c>
      <c r="J17" s="20"/>
    </row>
    <row r="18" spans="1:11" ht="14.25">
      <c r="A18" s="53" t="s">
        <v>9</v>
      </c>
      <c r="B18" s="71">
        <v>1722808.7234941402</v>
      </c>
      <c r="C18" s="71">
        <v>1864720.8936041298</v>
      </c>
      <c r="D18" s="71">
        <v>-141912.17010998959</v>
      </c>
      <c r="E18" s="72">
        <v>-7.6103705705630853</v>
      </c>
      <c r="F18" s="71">
        <v>1722808.7234941402</v>
      </c>
      <c r="G18" s="71">
        <v>1864720.8936041298</v>
      </c>
      <c r="H18" s="71">
        <v>-141912.17010998959</v>
      </c>
      <c r="I18" s="73">
        <v>-7.6103705705630853</v>
      </c>
      <c r="J18" s="20"/>
      <c r="K18" s="74"/>
    </row>
    <row r="19" spans="1:11" s="75" customFormat="1" ht="15">
      <c r="A19" s="70" t="s">
        <v>10</v>
      </c>
      <c r="B19" s="54">
        <v>6213245.2081593294</v>
      </c>
      <c r="C19" s="54">
        <v>5337719.1659587985</v>
      </c>
      <c r="D19" s="54">
        <v>875526.04220053088</v>
      </c>
      <c r="E19" s="68">
        <v>16.402624697533376</v>
      </c>
      <c r="F19" s="54">
        <v>6213245.2081593294</v>
      </c>
      <c r="G19" s="54">
        <v>5337719.1659587985</v>
      </c>
      <c r="H19" s="54">
        <v>875526.04220053088</v>
      </c>
      <c r="I19" s="69">
        <v>16.402624697533376</v>
      </c>
      <c r="J19" s="20"/>
      <c r="K19" s="76"/>
    </row>
    <row r="20" spans="1:11" ht="15">
      <c r="A20" s="70" t="s">
        <v>11</v>
      </c>
      <c r="B20" s="54">
        <v>3403974.8679871797</v>
      </c>
      <c r="C20" s="54">
        <v>2570019.9034962598</v>
      </c>
      <c r="D20" s="54">
        <v>833954.96449091984</v>
      </c>
      <c r="E20" s="68">
        <v>32.449358207553416</v>
      </c>
      <c r="F20" s="3">
        <v>3403974.8679871797</v>
      </c>
      <c r="G20" s="54">
        <v>2570019.9034962598</v>
      </c>
      <c r="H20" s="54">
        <v>833954.96449091984</v>
      </c>
      <c r="I20" s="69">
        <v>32.449358207553416</v>
      </c>
      <c r="J20" s="20"/>
    </row>
    <row r="21" spans="1:11" ht="14.25">
      <c r="A21" s="53" t="s">
        <v>8</v>
      </c>
      <c r="B21" s="71">
        <v>3180074.2338858298</v>
      </c>
      <c r="C21" s="71">
        <v>2285083.6237952099</v>
      </c>
      <c r="D21" s="71">
        <v>894990.61009061988</v>
      </c>
      <c r="E21" s="72">
        <v>39.166645840477528</v>
      </c>
      <c r="F21" s="77">
        <v>3180074.2338858298</v>
      </c>
      <c r="G21" s="71">
        <v>2285083.6237952099</v>
      </c>
      <c r="H21" s="71">
        <v>894990.61009061988</v>
      </c>
      <c r="I21" s="73">
        <v>39.166645840477528</v>
      </c>
      <c r="J21" s="20"/>
    </row>
    <row r="22" spans="1:11" ht="14.25">
      <c r="A22" s="53" t="s">
        <v>12</v>
      </c>
      <c r="B22" s="71">
        <v>223900.63410135004</v>
      </c>
      <c r="C22" s="71">
        <v>284936.27970104996</v>
      </c>
      <c r="D22" s="71">
        <v>-61035.645599699928</v>
      </c>
      <c r="E22" s="72">
        <v>-21.4208052634566</v>
      </c>
      <c r="F22" s="77">
        <v>223900.63410135004</v>
      </c>
      <c r="G22" s="71">
        <v>284936.27970104996</v>
      </c>
      <c r="H22" s="71">
        <v>-61035.645599699928</v>
      </c>
      <c r="I22" s="73">
        <v>-21.4208052634566</v>
      </c>
      <c r="J22" s="20"/>
    </row>
    <row r="23" spans="1:11" ht="15">
      <c r="A23" s="78" t="s">
        <v>13</v>
      </c>
      <c r="B23" s="54">
        <v>1407917.8356522897</v>
      </c>
      <c r="C23" s="54">
        <v>1067669.8251368999</v>
      </c>
      <c r="D23" s="54">
        <v>340248.01051538973</v>
      </c>
      <c r="E23" s="68">
        <v>31.868280109139736</v>
      </c>
      <c r="F23" s="3">
        <v>1407917.8356522897</v>
      </c>
      <c r="G23" s="54">
        <v>1067669.8251368999</v>
      </c>
      <c r="H23" s="54">
        <v>340248.01051538973</v>
      </c>
      <c r="I23" s="69">
        <v>31.868280109139736</v>
      </c>
      <c r="J23" s="20"/>
    </row>
    <row r="24" spans="1:11" ht="15">
      <c r="A24" s="70" t="s">
        <v>51</v>
      </c>
      <c r="B24" s="54">
        <v>334593.57715328998</v>
      </c>
      <c r="C24" s="54">
        <v>262914.20807823003</v>
      </c>
      <c r="D24" s="54">
        <v>71679.369075059949</v>
      </c>
      <c r="E24" s="68">
        <v>27.263406416488458</v>
      </c>
      <c r="F24" s="3">
        <v>334593.57715328998</v>
      </c>
      <c r="G24" s="54">
        <v>262914.20807823003</v>
      </c>
      <c r="H24" s="54">
        <v>71679.369075059949</v>
      </c>
      <c r="I24" s="69">
        <v>27.263406416488458</v>
      </c>
      <c r="J24" s="20"/>
    </row>
    <row r="25" spans="1:11" s="82" customFormat="1" ht="15">
      <c r="A25" s="79" t="s">
        <v>14</v>
      </c>
      <c r="B25" s="3">
        <v>347397.10303843999</v>
      </c>
      <c r="C25" s="3">
        <v>322126.65091396996</v>
      </c>
      <c r="D25" s="3">
        <v>25270.45212447003</v>
      </c>
      <c r="E25" s="80">
        <v>7.8448809040699397</v>
      </c>
      <c r="F25" s="3">
        <v>347397.10303843999</v>
      </c>
      <c r="G25" s="3">
        <v>322126.65091396996</v>
      </c>
      <c r="H25" s="3">
        <v>25270.45212447003</v>
      </c>
      <c r="I25" s="81">
        <v>7.8448809040699397</v>
      </c>
      <c r="J25" s="20"/>
    </row>
    <row r="26" spans="1:11" s="82" customFormat="1" ht="14.25">
      <c r="A26" s="83" t="s">
        <v>15</v>
      </c>
      <c r="B26" s="77">
        <v>215376.97931554995</v>
      </c>
      <c r="C26" s="77">
        <v>150827.70882886002</v>
      </c>
      <c r="D26" s="77">
        <v>64549.270486689929</v>
      </c>
      <c r="E26" s="84">
        <v>42.796692323909902</v>
      </c>
      <c r="F26" s="77">
        <v>215376.97931554995</v>
      </c>
      <c r="G26" s="77">
        <v>150827.70882886002</v>
      </c>
      <c r="H26" s="77">
        <v>64549.270486689929</v>
      </c>
      <c r="I26" s="85">
        <v>42.796692323909902</v>
      </c>
      <c r="J26" s="20"/>
    </row>
    <row r="27" spans="1:11" s="82" customFormat="1" ht="14.25">
      <c r="A27" s="83" t="s">
        <v>16</v>
      </c>
      <c r="B27" s="77">
        <v>132020.12372289001</v>
      </c>
      <c r="C27" s="77">
        <v>171298.94208510997</v>
      </c>
      <c r="D27" s="77">
        <v>-39278.818362219958</v>
      </c>
      <c r="E27" s="84">
        <v>-22.92998303673367</v>
      </c>
      <c r="F27" s="77">
        <v>132020.12372289001</v>
      </c>
      <c r="G27" s="77">
        <v>171298.94208510997</v>
      </c>
      <c r="H27" s="77">
        <v>-39278.818362219958</v>
      </c>
      <c r="I27" s="85">
        <v>-22.92998303673367</v>
      </c>
      <c r="J27" s="20"/>
    </row>
    <row r="28" spans="1:11" s="82" customFormat="1" ht="15">
      <c r="A28" s="79" t="s">
        <v>17</v>
      </c>
      <c r="B28" s="3">
        <v>26653.521104389998</v>
      </c>
      <c r="C28" s="3">
        <v>18598.189538300001</v>
      </c>
      <c r="D28" s="3">
        <v>8055.3315660899971</v>
      </c>
      <c r="E28" s="80">
        <v>43.312450115111091</v>
      </c>
      <c r="F28" s="3">
        <v>26653.521104389998</v>
      </c>
      <c r="G28" s="3">
        <v>18598.189538300001</v>
      </c>
      <c r="H28" s="3">
        <v>8055.3315660899971</v>
      </c>
      <c r="I28" s="81">
        <v>43.312450115111091</v>
      </c>
      <c r="J28" s="20"/>
    </row>
    <row r="29" spans="1:11" ht="15">
      <c r="A29" s="70" t="s">
        <v>18</v>
      </c>
      <c r="B29" s="54">
        <v>54748.380559969999</v>
      </c>
      <c r="C29" s="54">
        <v>47955.301676769996</v>
      </c>
      <c r="D29" s="54">
        <v>6793.0788832000035</v>
      </c>
      <c r="E29" s="68">
        <v>14.16543874332592</v>
      </c>
      <c r="F29" s="3">
        <v>54748.380559969999</v>
      </c>
      <c r="G29" s="54">
        <v>47955.301676769996</v>
      </c>
      <c r="H29" s="54">
        <v>6793.0788832000035</v>
      </c>
      <c r="I29" s="69">
        <v>14.16543874332592</v>
      </c>
      <c r="J29" s="20"/>
    </row>
    <row r="30" spans="1:11" s="82" customFormat="1" ht="15">
      <c r="A30" s="79" t="s">
        <v>19</v>
      </c>
      <c r="B30" s="3">
        <v>83096.038673679985</v>
      </c>
      <c r="C30" s="3">
        <v>28980.685092950003</v>
      </c>
      <c r="D30" s="3">
        <v>54115.353580729978</v>
      </c>
      <c r="E30" s="80">
        <v>186.72903489743371</v>
      </c>
      <c r="F30" s="3">
        <v>83096.038673679985</v>
      </c>
      <c r="G30" s="3">
        <v>28980.685092950003</v>
      </c>
      <c r="H30" s="3">
        <v>54115.353580729978</v>
      </c>
      <c r="I30" s="81">
        <v>186.72903489743371</v>
      </c>
      <c r="J30" s="20"/>
    </row>
    <row r="31" spans="1:11" s="82" customFormat="1" ht="15">
      <c r="A31" s="79" t="s">
        <v>20</v>
      </c>
      <c r="B31" s="3">
        <v>142.19564320999999</v>
      </c>
      <c r="C31" s="3">
        <v>964.1133899499988</v>
      </c>
      <c r="D31" s="3">
        <v>-821.91774673999885</v>
      </c>
      <c r="E31" s="80">
        <v>-85.251149429905269</v>
      </c>
      <c r="F31" s="3">
        <v>142.19564320999999</v>
      </c>
      <c r="G31" s="3">
        <v>964.1133899499988</v>
      </c>
      <c r="H31" s="3">
        <v>-821.91774673999885</v>
      </c>
      <c r="I31" s="81">
        <v>-85.251149429905269</v>
      </c>
      <c r="J31" s="20"/>
    </row>
    <row r="32" spans="1:11" s="82" customFormat="1" ht="15">
      <c r="A32" s="79" t="s">
        <v>50</v>
      </c>
      <c r="B32" s="3">
        <v>29.308141410000012</v>
      </c>
      <c r="C32" s="3">
        <v>10315.76051855</v>
      </c>
      <c r="D32" s="3">
        <v>-10286.45237714</v>
      </c>
      <c r="E32" s="80">
        <v>-99.715889668461216</v>
      </c>
      <c r="F32" s="3">
        <v>29.308141410000012</v>
      </c>
      <c r="G32" s="3">
        <v>10315.76051855</v>
      </c>
      <c r="H32" s="3">
        <v>-10286.45237714</v>
      </c>
      <c r="I32" s="81">
        <v>-99.715889668461216</v>
      </c>
      <c r="J32" s="20"/>
    </row>
    <row r="33" spans="1:10" s="82" customFormat="1" ht="15">
      <c r="A33" s="79" t="s">
        <v>21</v>
      </c>
      <c r="B33" s="3">
        <f>+[4]comparativo!B40+[4]comparativo!B36</f>
        <v>41567.506862559996</v>
      </c>
      <c r="C33" s="3">
        <f>+[4]comparativo!C40+[4]comparativo!C36</f>
        <v>29757.453559879999</v>
      </c>
      <c r="D33" s="3">
        <f>+B33-C33</f>
        <v>11810.053302679997</v>
      </c>
      <c r="E33" s="80">
        <f>+B33/C33*100-100</f>
        <v>39.687714807031426</v>
      </c>
      <c r="F33" s="3">
        <f>+[4]comparativo!F40+[4]comparativo!F36</f>
        <v>41567.506862559996</v>
      </c>
      <c r="G33" s="3">
        <f>+[4]comparativo!G40+[4]comparativo!G36</f>
        <v>29757.453559879999</v>
      </c>
      <c r="H33" s="3">
        <f>+F33-G33</f>
        <v>11810.053302679997</v>
      </c>
      <c r="I33" s="81">
        <f>+F33/G33*100-100</f>
        <v>39.687714807031426</v>
      </c>
      <c r="J33" s="20"/>
    </row>
    <row r="34" spans="1:10" ht="14.25">
      <c r="A34" s="53" t="s">
        <v>22</v>
      </c>
      <c r="B34" s="71">
        <v>6618.5144348699987</v>
      </c>
      <c r="C34" s="71">
        <v>7921.1519447500013</v>
      </c>
      <c r="D34" s="71">
        <v>-1302.6375098800027</v>
      </c>
      <c r="E34" s="72">
        <v>-16.445051413808166</v>
      </c>
      <c r="F34" s="71">
        <v>6618.5144348699987</v>
      </c>
      <c r="G34" s="71">
        <v>7921.1519447500013</v>
      </c>
      <c r="H34" s="71">
        <v>-1302.6375098800027</v>
      </c>
      <c r="I34" s="85">
        <v>-16.445051413808166</v>
      </c>
      <c r="J34" s="20"/>
    </row>
    <row r="35" spans="1:10" ht="14.25">
      <c r="A35" s="53" t="s">
        <v>23</v>
      </c>
      <c r="B35" s="71">
        <v>12.71299986</v>
      </c>
      <c r="C35" s="71">
        <v>32.214663230000006</v>
      </c>
      <c r="D35" s="71">
        <v>-19.501663370000006</v>
      </c>
      <c r="E35" s="72">
        <v>-60.536604808704062</v>
      </c>
      <c r="F35" s="71">
        <v>12.71299986</v>
      </c>
      <c r="G35" s="71">
        <v>32.214663230000006</v>
      </c>
      <c r="H35" s="71">
        <v>-19.501663370000006</v>
      </c>
      <c r="I35" s="85">
        <v>-60.536604808704062</v>
      </c>
      <c r="J35" s="20"/>
    </row>
    <row r="36" spans="1:10" ht="14.25">
      <c r="A36" s="53" t="s">
        <v>24</v>
      </c>
      <c r="B36" s="71">
        <v>8901.331148209998</v>
      </c>
      <c r="C36" s="71">
        <v>6283.7133905200017</v>
      </c>
      <c r="D36" s="71">
        <v>2617.6177576899963</v>
      </c>
      <c r="E36" s="72">
        <v>41.657179362112487</v>
      </c>
      <c r="F36" s="71">
        <v>8901.331148209998</v>
      </c>
      <c r="G36" s="71">
        <v>6283.7133905200017</v>
      </c>
      <c r="H36" s="71">
        <v>2617.6177576899963</v>
      </c>
      <c r="I36" s="85">
        <v>41.657179362112487</v>
      </c>
      <c r="J36" s="20"/>
    </row>
    <row r="37" spans="1:10" ht="14.25">
      <c r="A37" s="53" t="s">
        <v>25</v>
      </c>
      <c r="B37" s="71">
        <v>5494.8263158999998</v>
      </c>
      <c r="C37" s="71">
        <v>3781.4704698199998</v>
      </c>
      <c r="D37" s="71">
        <v>1713.35584608</v>
      </c>
      <c r="E37" s="72">
        <v>45.309248340145224</v>
      </c>
      <c r="F37" s="71">
        <v>5494.8263158999998</v>
      </c>
      <c r="G37" s="71">
        <v>3781.4704698199998</v>
      </c>
      <c r="H37" s="71">
        <v>1713.35584608</v>
      </c>
      <c r="I37" s="85">
        <v>45.309248340145224</v>
      </c>
      <c r="J37" s="20"/>
    </row>
    <row r="38" spans="1:10" ht="14.25">
      <c r="A38" s="53" t="s">
        <v>26</v>
      </c>
      <c r="B38" s="71">
        <v>1458.2110421699999</v>
      </c>
      <c r="C38" s="71">
        <v>1191.0387527</v>
      </c>
      <c r="D38" s="71">
        <v>267.1722894699999</v>
      </c>
      <c r="E38" s="72">
        <v>22.431872083451477</v>
      </c>
      <c r="F38" s="71">
        <v>1458.2110421699999</v>
      </c>
      <c r="G38" s="71">
        <v>1191.0387527</v>
      </c>
      <c r="H38" s="71">
        <v>267.1722894699999</v>
      </c>
      <c r="I38" s="85">
        <v>22.431872083451477</v>
      </c>
      <c r="J38" s="20"/>
    </row>
    <row r="39" spans="1:10" ht="14.25">
      <c r="A39" s="53" t="s">
        <v>60</v>
      </c>
      <c r="B39" s="71">
        <v>6500.2496000200008</v>
      </c>
      <c r="C39" s="71">
        <v>3720.9060611700002</v>
      </c>
      <c r="D39" s="71">
        <v>2779.3435388500006</v>
      </c>
      <c r="E39" s="72">
        <v>74.69534283206454</v>
      </c>
      <c r="F39" s="71">
        <v>6500.2496000200008</v>
      </c>
      <c r="G39" s="71">
        <v>3720.9060611700002</v>
      </c>
      <c r="H39" s="71">
        <v>2779.3435388500006</v>
      </c>
      <c r="I39" s="85">
        <v>74.69534283206454</v>
      </c>
      <c r="J39" s="20"/>
    </row>
    <row r="40" spans="1:10" ht="14.25">
      <c r="A40" s="53" t="s">
        <v>61</v>
      </c>
      <c r="B40" s="71">
        <v>10951.068622490004</v>
      </c>
      <c r="C40" s="71">
        <v>5974.1299390199993</v>
      </c>
      <c r="D40" s="77">
        <f>+B40-C40</f>
        <v>4976.9386834700044</v>
      </c>
      <c r="E40" s="84">
        <f>+B40/C40*100-100</f>
        <v>83.308175989999057</v>
      </c>
      <c r="F40" s="71">
        <v>10951.068622490004</v>
      </c>
      <c r="G40" s="71">
        <v>5974.1299390199993</v>
      </c>
      <c r="H40" s="77">
        <f>+F40-G40</f>
        <v>4976.9386834700044</v>
      </c>
      <c r="I40" s="85">
        <f>+F40/G40*100-100</f>
        <v>83.308175989999057</v>
      </c>
      <c r="J40" s="20"/>
    </row>
    <row r="41" spans="1:10" ht="14.25">
      <c r="A41" s="53" t="s">
        <v>27</v>
      </c>
      <c r="B41" s="71">
        <f>+[4]comparativo!$B$48+[4]comparativo!$B$36</f>
        <v>1630.5926990399992</v>
      </c>
      <c r="C41" s="71">
        <f>+[4]comparativo!$C$48+[4]comparativo!$C$36</f>
        <v>852.82833866999999</v>
      </c>
      <c r="D41" s="77">
        <f>+F41-G41</f>
        <v>777.76436036999917</v>
      </c>
      <c r="E41" s="84">
        <f>+F41/G41*100-100</f>
        <v>91.198231238766709</v>
      </c>
      <c r="F41" s="71">
        <f>+[4]comparativo!$F$48+[4]comparativo!$F$36</f>
        <v>1630.5926990399992</v>
      </c>
      <c r="G41" s="71">
        <f>+[4]comparativo!$G$48+[4]comparativo!$G$36</f>
        <v>852.82833866999999</v>
      </c>
      <c r="H41" s="77">
        <f>+F41-G41</f>
        <v>777.76436036999917</v>
      </c>
      <c r="I41" s="85">
        <f>+F41/G41*100-100</f>
        <v>91.198231238766709</v>
      </c>
      <c r="J41" s="20"/>
    </row>
    <row r="42" spans="1:10" ht="5.25" customHeight="1">
      <c r="A42" s="53"/>
      <c r="B42" s="86"/>
      <c r="C42" s="87"/>
      <c r="D42" s="87"/>
      <c r="E42" s="68"/>
      <c r="F42" s="87"/>
      <c r="G42" s="87"/>
      <c r="H42" s="87"/>
      <c r="I42" s="69"/>
      <c r="J42" s="20"/>
    </row>
    <row r="43" spans="1:10" ht="15">
      <c r="A43" s="70" t="s">
        <v>28</v>
      </c>
      <c r="B43" s="54">
        <v>90000</v>
      </c>
      <c r="C43" s="54">
        <v>137200</v>
      </c>
      <c r="D43" s="54">
        <v>-47200</v>
      </c>
      <c r="E43" s="68">
        <v>-34.402332361516031</v>
      </c>
      <c r="F43" s="54">
        <v>90000</v>
      </c>
      <c r="G43" s="54">
        <v>137200</v>
      </c>
      <c r="H43" s="54">
        <v>-47200</v>
      </c>
      <c r="I43" s="69">
        <v>-34.402332361516031</v>
      </c>
      <c r="J43" s="20"/>
    </row>
    <row r="44" spans="1:10" ht="14.25">
      <c r="A44" s="53" t="s">
        <v>29</v>
      </c>
      <c r="B44" s="71">
        <v>45000</v>
      </c>
      <c r="C44" s="71">
        <v>69000</v>
      </c>
      <c r="D44" s="71">
        <v>-24000</v>
      </c>
      <c r="E44" s="72">
        <v>-34.782608695652172</v>
      </c>
      <c r="F44" s="71">
        <v>45000</v>
      </c>
      <c r="G44" s="71">
        <v>69000</v>
      </c>
      <c r="H44" s="71">
        <v>-24000</v>
      </c>
      <c r="I44" s="73">
        <v>-34.782608695652172</v>
      </c>
      <c r="J44" s="20"/>
    </row>
    <row r="45" spans="1:10" ht="14.25">
      <c r="A45" s="53" t="s">
        <v>30</v>
      </c>
      <c r="B45" s="71">
        <v>45000</v>
      </c>
      <c r="C45" s="71">
        <v>68200</v>
      </c>
      <c r="D45" s="71">
        <v>-23200</v>
      </c>
      <c r="E45" s="72">
        <v>-34.017595307917894</v>
      </c>
      <c r="F45" s="71">
        <v>45000</v>
      </c>
      <c r="G45" s="71">
        <v>68200</v>
      </c>
      <c r="H45" s="71">
        <v>-23200</v>
      </c>
      <c r="I45" s="73">
        <v>-34.017595307917894</v>
      </c>
      <c r="J45" s="20"/>
    </row>
    <row r="46" spans="1:10" ht="5.25" customHeight="1">
      <c r="A46" s="53"/>
      <c r="B46" s="86"/>
      <c r="C46" s="87"/>
      <c r="D46" s="87"/>
      <c r="E46" s="68"/>
      <c r="F46" s="87"/>
      <c r="G46" s="87"/>
      <c r="H46" s="87"/>
      <c r="I46" s="69"/>
      <c r="J46" s="20"/>
    </row>
    <row r="47" spans="1:10" ht="15">
      <c r="A47" s="70" t="s">
        <v>31</v>
      </c>
      <c r="B47" s="54">
        <v>7462508.3310314305</v>
      </c>
      <c r="C47" s="54">
        <v>5787592.2612745296</v>
      </c>
      <c r="D47" s="54">
        <v>1674916.0697569009</v>
      </c>
      <c r="E47" s="68">
        <v>28.939773124032332</v>
      </c>
      <c r="F47" s="3">
        <v>7462508.3310314305</v>
      </c>
      <c r="G47" s="3">
        <v>5787592.2612745296</v>
      </c>
      <c r="H47" s="54">
        <v>1674916.0697569009</v>
      </c>
      <c r="I47" s="69">
        <v>28.939773124032332</v>
      </c>
      <c r="J47" s="20"/>
    </row>
    <row r="48" spans="1:10" ht="14.25">
      <c r="A48" s="53" t="s">
        <v>32</v>
      </c>
      <c r="B48" s="71">
        <v>3402359.8859818596</v>
      </c>
      <c r="C48" s="71">
        <v>2663404.7616718803</v>
      </c>
      <c r="D48" s="71">
        <v>738955.12430997938</v>
      </c>
      <c r="E48" s="72">
        <v>27.74475494464912</v>
      </c>
      <c r="F48" s="71">
        <v>3402359.8859818596</v>
      </c>
      <c r="G48" s="71">
        <v>2663404.7616718803</v>
      </c>
      <c r="H48" s="71">
        <v>738955.12430997938</v>
      </c>
      <c r="I48" s="73">
        <v>27.74475494464912</v>
      </c>
      <c r="J48" s="20"/>
    </row>
    <row r="49" spans="1:11" ht="14.25">
      <c r="A49" s="53" t="s">
        <v>33</v>
      </c>
      <c r="B49" s="71">
        <v>2087938.2482035698</v>
      </c>
      <c r="C49" s="71">
        <v>1656854.1016375695</v>
      </c>
      <c r="D49" s="71">
        <v>431084.1465660003</v>
      </c>
      <c r="E49" s="72">
        <v>26.018232150913811</v>
      </c>
      <c r="F49" s="71">
        <v>2087938.2482035698</v>
      </c>
      <c r="G49" s="71">
        <v>1656854.1016375695</v>
      </c>
      <c r="H49" s="71">
        <v>431084.1465660003</v>
      </c>
      <c r="I49" s="73">
        <v>26.018232150913811</v>
      </c>
      <c r="J49" s="20"/>
      <c r="K49" s="20"/>
    </row>
    <row r="50" spans="1:11" ht="14.25">
      <c r="A50" s="53" t="s">
        <v>34</v>
      </c>
      <c r="B50" s="71">
        <v>1247116.5293483201</v>
      </c>
      <c r="C50" s="71">
        <v>969399.57196193014</v>
      </c>
      <c r="D50" s="71">
        <v>277716.95738638996</v>
      </c>
      <c r="E50" s="72">
        <v>28.64834743266178</v>
      </c>
      <c r="F50" s="71">
        <v>1247116.5293483201</v>
      </c>
      <c r="G50" s="71">
        <v>969399.57196193014</v>
      </c>
      <c r="H50" s="71">
        <v>277716.95738638996</v>
      </c>
      <c r="I50" s="73">
        <v>28.64834743266178</v>
      </c>
      <c r="J50" s="20"/>
    </row>
    <row r="51" spans="1:11" ht="14.25">
      <c r="A51" s="53" t="s">
        <v>35</v>
      </c>
      <c r="B51" s="71">
        <v>618280.64066767006</v>
      </c>
      <c r="C51" s="71">
        <v>426189.86186305003</v>
      </c>
      <c r="D51" s="71">
        <v>192090.77880462003</v>
      </c>
      <c r="E51" s="72">
        <v>45.071644352334594</v>
      </c>
      <c r="F51" s="71">
        <v>618280.64066767006</v>
      </c>
      <c r="G51" s="71">
        <v>426189.86186305003</v>
      </c>
      <c r="H51" s="71">
        <v>192090.77880462003</v>
      </c>
      <c r="I51" s="73">
        <v>45.071644352334594</v>
      </c>
      <c r="J51" s="20"/>
    </row>
    <row r="52" spans="1:11" ht="14.25">
      <c r="A52" s="53" t="s">
        <v>36</v>
      </c>
      <c r="B52" s="71">
        <v>104493.98474515</v>
      </c>
      <c r="C52" s="71">
        <v>70314.625130360015</v>
      </c>
      <c r="D52" s="71">
        <v>34179.359614789981</v>
      </c>
      <c r="E52" s="72">
        <v>48.609175618049669</v>
      </c>
      <c r="F52" s="71">
        <v>104493.98474515</v>
      </c>
      <c r="G52" s="71">
        <v>70314.625130360015</v>
      </c>
      <c r="H52" s="71">
        <v>34179.359614789981</v>
      </c>
      <c r="I52" s="73">
        <v>48.609175618049669</v>
      </c>
      <c r="J52" s="20"/>
    </row>
    <row r="53" spans="1:11" ht="14.25">
      <c r="A53" s="53" t="s">
        <v>37</v>
      </c>
      <c r="B53" s="71">
        <v>2319.0420848599997</v>
      </c>
      <c r="C53" s="71">
        <v>1429.3390097400002</v>
      </c>
      <c r="D53" s="71">
        <v>889.70307511999954</v>
      </c>
      <c r="E53" s="72">
        <v>62.245770181689686</v>
      </c>
      <c r="F53" s="71">
        <v>2319.0420848599997</v>
      </c>
      <c r="G53" s="71">
        <v>1429.3390097400002</v>
      </c>
      <c r="H53" s="71">
        <v>889.70307511999954</v>
      </c>
      <c r="I53" s="73">
        <v>62.245770181689686</v>
      </c>
      <c r="J53" s="20"/>
    </row>
    <row r="54" spans="1:11" ht="5.25" customHeight="1">
      <c r="A54" s="53"/>
      <c r="B54" s="71"/>
      <c r="C54" s="71"/>
      <c r="D54" s="71"/>
      <c r="E54" s="72"/>
      <c r="F54" s="71"/>
      <c r="G54" s="71"/>
      <c r="H54" s="71"/>
      <c r="I54" s="73"/>
      <c r="J54" s="20"/>
    </row>
    <row r="55" spans="1:11" s="82" customFormat="1" ht="15">
      <c r="A55" s="79" t="s">
        <v>48</v>
      </c>
      <c r="B55" s="3">
        <v>-26944.64599556012</v>
      </c>
      <c r="C55" s="3">
        <v>39841.259522189983</v>
      </c>
      <c r="D55" s="3">
        <v>-66785.9055177501</v>
      </c>
      <c r="E55" s="80">
        <v>-167.63000547347917</v>
      </c>
      <c r="F55" s="3">
        <v>-26944.64599556012</v>
      </c>
      <c r="G55" s="3">
        <v>39841.259522189983</v>
      </c>
      <c r="H55" s="3">
        <v>-66785.9055177501</v>
      </c>
      <c r="I55" s="81">
        <v>-167.63000547347917</v>
      </c>
      <c r="J55" s="20"/>
    </row>
    <row r="56" spans="1:11" ht="9" customHeight="1">
      <c r="A56" s="70"/>
      <c r="B56" s="66"/>
      <c r="C56" s="59"/>
      <c r="D56" s="59"/>
      <c r="E56" s="68"/>
      <c r="F56" s="59"/>
      <c r="G56" s="59"/>
      <c r="H56" s="59"/>
      <c r="I56" s="69"/>
      <c r="J56" s="20"/>
    </row>
    <row r="57" spans="1:11" ht="15">
      <c r="A57" s="70" t="s">
        <v>49</v>
      </c>
      <c r="B57" s="54">
        <v>1133371.26048902</v>
      </c>
      <c r="C57" s="54">
        <v>1156727.3768361101</v>
      </c>
      <c r="D57" s="54">
        <v>-23356.116347090108</v>
      </c>
      <c r="E57" s="68">
        <v>-2.0191547995495607</v>
      </c>
      <c r="F57" s="54">
        <v>1133371.26048902</v>
      </c>
      <c r="G57" s="54">
        <v>1156727.3768361101</v>
      </c>
      <c r="H57" s="54">
        <v>-23356.116347090108</v>
      </c>
      <c r="I57" s="69">
        <v>-2.0191547995495607</v>
      </c>
      <c r="J57" s="20"/>
    </row>
    <row r="58" spans="1:11" ht="7.5" customHeight="1">
      <c r="A58" s="70"/>
      <c r="B58" s="66"/>
      <c r="C58" s="59"/>
      <c r="D58" s="88"/>
      <c r="E58" s="89"/>
      <c r="F58" s="59"/>
      <c r="G58" s="59"/>
      <c r="H58" s="88"/>
      <c r="I58" s="90"/>
      <c r="J58" s="20"/>
    </row>
    <row r="59" spans="1:11" ht="15">
      <c r="A59" s="70" t="s">
        <v>38</v>
      </c>
      <c r="B59" s="54">
        <v>998274.37533222011</v>
      </c>
      <c r="C59" s="54">
        <v>1042743.27594911</v>
      </c>
      <c r="D59" s="54">
        <v>-44468.900616889936</v>
      </c>
      <c r="E59" s="68">
        <v>-4.2646067965688044</v>
      </c>
      <c r="F59" s="54">
        <v>998274.37533222011</v>
      </c>
      <c r="G59" s="54">
        <v>1042743.27594911</v>
      </c>
      <c r="H59" s="54">
        <v>-44468.900616889936</v>
      </c>
      <c r="I59" s="69">
        <v>-4.2646067965688044</v>
      </c>
      <c r="J59" s="20"/>
      <c r="K59" s="7" t="s">
        <v>6</v>
      </c>
    </row>
    <row r="60" spans="1:11" ht="14.25">
      <c r="A60" s="91" t="s">
        <v>39</v>
      </c>
      <c r="B60" s="71">
        <v>426834.22190380999</v>
      </c>
      <c r="C60" s="71">
        <v>544856.86677203001</v>
      </c>
      <c r="D60" s="71">
        <v>-118022.64486822003</v>
      </c>
      <c r="E60" s="72">
        <v>-21.661220049852304</v>
      </c>
      <c r="F60" s="71">
        <v>426834.22190380999</v>
      </c>
      <c r="G60" s="71">
        <v>544856.86677203001</v>
      </c>
      <c r="H60" s="71">
        <v>-118022.64486822003</v>
      </c>
      <c r="I60" s="73">
        <v>-21.661220049852304</v>
      </c>
      <c r="J60" s="20"/>
    </row>
    <row r="61" spans="1:11" ht="14.25">
      <c r="A61" s="92" t="s">
        <v>40</v>
      </c>
      <c r="B61" s="71">
        <v>471550.01134066004</v>
      </c>
      <c r="C61" s="71">
        <v>424620.68836270995</v>
      </c>
      <c r="D61" s="71">
        <v>46929.322977950098</v>
      </c>
      <c r="E61" s="72">
        <v>11.052057580826858</v>
      </c>
      <c r="F61" s="71">
        <v>471550.01134066004</v>
      </c>
      <c r="G61" s="71">
        <v>424620.68836270995</v>
      </c>
      <c r="H61" s="71">
        <v>46929.322977950098</v>
      </c>
      <c r="I61" s="73">
        <v>11.052057580826858</v>
      </c>
      <c r="J61" s="20"/>
      <c r="K61" s="7" t="s">
        <v>6</v>
      </c>
    </row>
    <row r="62" spans="1:11" ht="14.25">
      <c r="A62" s="91" t="s">
        <v>41</v>
      </c>
      <c r="B62" s="71">
        <v>99890.142087749991</v>
      </c>
      <c r="C62" s="71">
        <v>73265.667903709997</v>
      </c>
      <c r="D62" s="71">
        <v>26624.474184039995</v>
      </c>
      <c r="E62" s="72">
        <v>36.339632116684498</v>
      </c>
      <c r="F62" s="71">
        <v>99890.142087749991</v>
      </c>
      <c r="G62" s="71">
        <v>73265.667903709997</v>
      </c>
      <c r="H62" s="71">
        <v>26624.474184039995</v>
      </c>
      <c r="I62" s="73">
        <v>36.339632116684498</v>
      </c>
      <c r="J62" s="20"/>
    </row>
    <row r="63" spans="1:11" ht="14.25">
      <c r="A63" s="91" t="s">
        <v>42</v>
      </c>
      <c r="B63" s="71">
        <v>0</v>
      </c>
      <c r="C63" s="71">
        <v>5.2910660000000005E-2</v>
      </c>
      <c r="D63" s="71">
        <v>-5.2910660000000005E-2</v>
      </c>
      <c r="E63" s="72">
        <v>-100</v>
      </c>
      <c r="F63" s="71">
        <v>0</v>
      </c>
      <c r="G63" s="71">
        <v>5.2910660000000005E-2</v>
      </c>
      <c r="H63" s="71">
        <v>-5.2910660000000005E-2</v>
      </c>
      <c r="I63" s="73">
        <v>-100</v>
      </c>
      <c r="J63" s="20"/>
    </row>
    <row r="64" spans="1:11" ht="15.75" customHeight="1">
      <c r="A64" s="93" t="s">
        <v>43</v>
      </c>
      <c r="B64" s="54">
        <v>9.5432494599999984</v>
      </c>
      <c r="C64" s="54">
        <v>19.618229290000002</v>
      </c>
      <c r="D64" s="54">
        <v>-10.074979830000004</v>
      </c>
      <c r="E64" s="68">
        <v>-51.355194605333331</v>
      </c>
      <c r="F64" s="54">
        <v>9.5432494599999984</v>
      </c>
      <c r="G64" s="54">
        <v>19.618229290000002</v>
      </c>
      <c r="H64" s="54">
        <v>-10.074979830000004</v>
      </c>
      <c r="I64" s="69">
        <v>-51.355194605333331</v>
      </c>
      <c r="J64" s="20"/>
    </row>
    <row r="65" spans="1:10" ht="15.75" customHeight="1">
      <c r="A65" s="93" t="s">
        <v>44</v>
      </c>
      <c r="B65" s="54">
        <v>132381.12226206998</v>
      </c>
      <c r="C65" s="54">
        <v>110600.35623577998</v>
      </c>
      <c r="D65" s="54">
        <v>21780.766026290003</v>
      </c>
      <c r="E65" s="68">
        <v>19.693215074151603</v>
      </c>
      <c r="F65" s="54">
        <v>132381.12226206998</v>
      </c>
      <c r="G65" s="54">
        <v>110600.35623577998</v>
      </c>
      <c r="H65" s="54">
        <v>21780.766026290003</v>
      </c>
      <c r="I65" s="69">
        <v>19.693215074151603</v>
      </c>
      <c r="J65" s="20"/>
    </row>
    <row r="66" spans="1:10" ht="15">
      <c r="A66" s="93" t="s">
        <v>21</v>
      </c>
      <c r="B66" s="54">
        <v>2706.21964527</v>
      </c>
      <c r="C66" s="54">
        <v>3364.1264219300001</v>
      </c>
      <c r="D66" s="54">
        <v>-657.90677666000011</v>
      </c>
      <c r="E66" s="68">
        <v>-19.556541406150806</v>
      </c>
      <c r="F66" s="54">
        <v>2706.21964527</v>
      </c>
      <c r="G66" s="54">
        <v>3364.1264219300001</v>
      </c>
      <c r="H66" s="54">
        <v>-657.90677666000011</v>
      </c>
      <c r="I66" s="69">
        <v>-19.556541406150806</v>
      </c>
      <c r="J66" s="20"/>
    </row>
    <row r="67" spans="1:10" ht="8.25" customHeight="1" thickBot="1">
      <c r="A67" s="94"/>
      <c r="B67" s="95"/>
      <c r="C67" s="96"/>
      <c r="D67" s="96"/>
      <c r="E67" s="97"/>
      <c r="F67" s="96"/>
      <c r="G67" s="96"/>
      <c r="H67" s="96"/>
      <c r="I67" s="98"/>
      <c r="J67" s="20"/>
    </row>
    <row r="68" spans="1:10" ht="6" customHeight="1">
      <c r="A68" s="99"/>
      <c r="B68" s="100"/>
      <c r="C68" s="101"/>
      <c r="D68" s="101"/>
      <c r="E68" s="102"/>
      <c r="F68" s="101"/>
      <c r="G68" s="101"/>
      <c r="H68" s="101"/>
      <c r="I68" s="102"/>
    </row>
    <row r="69" spans="1:10" ht="15">
      <c r="A69" s="103" t="s">
        <v>52</v>
      </c>
      <c r="B69" s="104"/>
      <c r="C69" s="105"/>
      <c r="D69" s="105"/>
      <c r="E69" s="17"/>
      <c r="F69" s="54"/>
      <c r="G69" s="54"/>
      <c r="H69" s="54"/>
      <c r="I69" s="17"/>
    </row>
    <row r="70" spans="1:10">
      <c r="A70" s="103" t="s">
        <v>53</v>
      </c>
      <c r="B70" s="104"/>
      <c r="C70" s="105"/>
      <c r="D70" s="105"/>
      <c r="E70" s="17"/>
      <c r="F70" s="7"/>
      <c r="G70" s="7"/>
      <c r="H70" s="19"/>
      <c r="I70" s="17"/>
    </row>
    <row r="71" spans="1:10">
      <c r="A71" s="103" t="s">
        <v>54</v>
      </c>
      <c r="B71" s="104"/>
      <c r="C71" s="105"/>
      <c r="D71" s="105"/>
      <c r="E71" s="17"/>
      <c r="F71" s="7"/>
      <c r="G71" s="7"/>
      <c r="H71" s="19"/>
      <c r="I71" s="17"/>
    </row>
    <row r="72" spans="1:10">
      <c r="A72" s="103" t="s">
        <v>55</v>
      </c>
      <c r="B72" s="104"/>
      <c r="C72" s="105"/>
      <c r="D72" s="105"/>
      <c r="E72" s="17"/>
      <c r="F72" s="7"/>
      <c r="G72" s="7"/>
      <c r="H72" s="19"/>
      <c r="I72" s="17"/>
    </row>
    <row r="73" spans="1:10">
      <c r="A73" s="103" t="s">
        <v>56</v>
      </c>
      <c r="B73" s="104"/>
      <c r="C73" s="105"/>
      <c r="D73" s="105"/>
      <c r="E73" s="17"/>
      <c r="F73" s="7"/>
      <c r="G73" s="7"/>
      <c r="H73" s="19"/>
      <c r="I73" s="17"/>
    </row>
    <row r="74" spans="1:10">
      <c r="A74" s="103" t="s">
        <v>57</v>
      </c>
      <c r="B74" s="104"/>
      <c r="C74" s="105"/>
      <c r="D74" s="105"/>
      <c r="E74" s="17"/>
      <c r="F74" s="7"/>
      <c r="G74" s="7"/>
      <c r="H74" s="19"/>
      <c r="I74" s="17"/>
    </row>
    <row r="75" spans="1:10">
      <c r="A75" s="103"/>
      <c r="B75" s="104"/>
      <c r="C75" s="105"/>
      <c r="D75" s="105"/>
      <c r="E75" s="17"/>
      <c r="F75" s="7"/>
      <c r="G75" s="7"/>
      <c r="H75" s="19"/>
      <c r="I75" s="17"/>
    </row>
    <row r="76" spans="1:10">
      <c r="A76" s="111" t="s">
        <v>58</v>
      </c>
      <c r="B76" s="104"/>
      <c r="C76" s="105"/>
      <c r="D76" s="105"/>
    </row>
    <row r="77" spans="1:10">
      <c r="A77" s="103"/>
      <c r="B77" s="2" t="s">
        <v>6</v>
      </c>
      <c r="C77" s="108"/>
    </row>
    <row r="78" spans="1:10" ht="12" customHeight="1">
      <c r="A78" s="109" t="s">
        <v>59</v>
      </c>
      <c r="F78" s="72"/>
    </row>
    <row r="79" spans="1:10" ht="12" customHeight="1">
      <c r="A79" s="109"/>
      <c r="C79" s="2"/>
      <c r="D79" s="2"/>
      <c r="E79" s="2"/>
      <c r="F79" s="72"/>
      <c r="I79" s="2"/>
    </row>
    <row r="80" spans="1:10" ht="14.25">
      <c r="F80" s="72"/>
      <c r="G80" s="110"/>
    </row>
    <row r="81" spans="6:6" ht="14.25">
      <c r="F81" s="72"/>
    </row>
    <row r="82" spans="6:6" ht="14.25">
      <c r="F82" s="72"/>
    </row>
  </sheetData>
  <phoneticPr fontId="33" type="noConversion"/>
  <printOptions horizontalCentered="1"/>
  <pageMargins left="0.39370078740157483" right="0.19685039370078741" top="0.59055118110236227" bottom="0.39370078740157483" header="0" footer="0.19685039370078741"/>
  <pageSetup paperSize="9" scale="4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jre</dc:creator>
  <cp:lastModifiedBy>23324025464</cp:lastModifiedBy>
  <dcterms:created xsi:type="dcterms:W3CDTF">2021-12-03T12:58:28Z</dcterms:created>
  <dcterms:modified xsi:type="dcterms:W3CDTF">2026-02-03T13:47:26Z</dcterms:modified>
</cp:coreProperties>
</file>